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6480" yWindow="0" windowWidth="11980" windowHeight="1472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1" l="1"/>
  <c r="I34" i="1"/>
  <c r="I35" i="1"/>
  <c r="J34" i="1"/>
  <c r="J35" i="1"/>
  <c r="J37" i="1"/>
  <c r="J48" i="1"/>
  <c r="J17" i="1"/>
  <c r="J18" i="1"/>
  <c r="J19" i="1"/>
  <c r="J20" i="1"/>
  <c r="J21" i="1"/>
  <c r="J22" i="1"/>
  <c r="J23" i="1"/>
  <c r="J24" i="1"/>
  <c r="J47" i="1"/>
  <c r="J41" i="1"/>
  <c r="J42" i="1"/>
  <c r="J49" i="1"/>
  <c r="J51" i="1"/>
  <c r="J54" i="1"/>
  <c r="J55" i="1"/>
  <c r="J44" i="1"/>
  <c r="H48" i="1"/>
  <c r="H47" i="1"/>
</calcChain>
</file>

<file path=xl/sharedStrings.xml><?xml version="1.0" encoding="utf-8"?>
<sst xmlns="http://schemas.openxmlformats.org/spreadsheetml/2006/main" count="38" uniqueCount="37">
  <si>
    <t>Contact</t>
  </si>
  <si>
    <t>Job Name</t>
  </si>
  <si>
    <t>Fax</t>
  </si>
  <si>
    <t>Email</t>
  </si>
  <si>
    <t>Job Description</t>
  </si>
  <si>
    <t>Date</t>
  </si>
  <si>
    <t>By</t>
  </si>
  <si>
    <t>Materials:</t>
  </si>
  <si>
    <t>Qty</t>
  </si>
  <si>
    <t>Description</t>
  </si>
  <si>
    <t>Total</t>
  </si>
  <si>
    <t>Price ea.</t>
  </si>
  <si>
    <t>Task</t>
  </si>
  <si>
    <t>Materials</t>
  </si>
  <si>
    <t>Labor</t>
  </si>
  <si>
    <t>Margin</t>
  </si>
  <si>
    <t>Total Material</t>
  </si>
  <si>
    <t>Total Labor Cost</t>
  </si>
  <si>
    <t>Phone</t>
  </si>
  <si>
    <t>Labor:</t>
  </si>
  <si>
    <t>Job Sell Price:</t>
  </si>
  <si>
    <t>Cost</t>
  </si>
  <si>
    <t>Total Job Cost</t>
  </si>
  <si>
    <t>Trip Charge 0-49mi</t>
  </si>
  <si>
    <t>Trip Charge 100+mi</t>
  </si>
  <si>
    <t>Trip Charge 50-99mi</t>
  </si>
  <si>
    <t>Qty.</t>
  </si>
  <si>
    <t>Trip Charges</t>
  </si>
  <si>
    <t>Cost Totals</t>
  </si>
  <si>
    <t>Hour Totals</t>
  </si>
  <si>
    <t xml:space="preserve">Job Quote Worksheet     </t>
  </si>
  <si>
    <t>Cost / Hr</t>
  </si>
  <si>
    <t>A Mech</t>
  </si>
  <si>
    <t>B Mech</t>
  </si>
  <si>
    <t>Discount</t>
  </si>
  <si>
    <t>NxGen Sell Price</t>
  </si>
  <si>
    <t>Spreadsheet Sell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</si>
</sst>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9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0" fillId="0" borderId="1" xfId="2" applyFont="1" applyBorder="1" applyAlignment="1" applyProtection="1">
      <alignment horizontal="right"/>
      <protection locked="0"/>
    </xf>
    <xf numFmtId="164" fontId="0" fillId="0" borderId="1" xfId="2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165" fontId="0" fillId="0" borderId="0" xfId="0" applyNumberForma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4" fontId="0" fillId="0" borderId="1" xfId="2" applyFont="1" applyBorder="1" applyAlignment="1" applyProtection="1">
      <alignment horizontal="right"/>
    </xf>
    <xf numFmtId="2" fontId="0" fillId="0" borderId="1" xfId="0" applyNumberFormat="1" applyBorder="1" applyAlignment="1" applyProtection="1">
      <alignment horizontal="center"/>
    </xf>
    <xf numFmtId="164" fontId="7" fillId="0" borderId="1" xfId="2" applyFont="1" applyBorder="1" applyAlignment="1" applyProtection="1">
      <alignment horizontal="center"/>
    </xf>
    <xf numFmtId="164" fontId="0" fillId="0" borderId="1" xfId="2" applyFont="1" applyBorder="1" applyProtection="1"/>
    <xf numFmtId="164" fontId="7" fillId="0" borderId="1" xfId="2" applyFont="1" applyBorder="1" applyProtection="1"/>
    <xf numFmtId="165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right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0" fillId="0" borderId="15" xfId="0" applyBorder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4" fillId="0" borderId="16" xfId="0" applyFont="1" applyBorder="1" applyAlignment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3" fillId="0" borderId="3" xfId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7" fillId="0" borderId="3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285750</xdr:colOff>
      <xdr:row>5</xdr:row>
      <xdr:rowOff>104775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1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tabSelected="1" topLeftCell="A8" workbookViewId="0">
      <selection activeCell="G41" sqref="G41"/>
    </sheetView>
  </sheetViews>
  <sheetFormatPr baseColWidth="10" defaultColWidth="8.83203125" defaultRowHeight="12" x14ac:dyDescent="0"/>
  <cols>
    <col min="1" max="1" width="3.83203125" style="1" customWidth="1"/>
    <col min="2" max="2" width="9.6640625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2.6640625" style="1" customWidth="1"/>
    <col min="8" max="8" width="11" style="1" customWidth="1"/>
    <col min="9" max="9" width="10.1640625" style="1" customWidth="1"/>
    <col min="10" max="10" width="12.5" style="1" customWidth="1"/>
    <col min="11" max="11" width="1.83203125" style="1" customWidth="1"/>
    <col min="12" max="12" width="10.33203125" style="1" customWidth="1"/>
    <col min="13" max="16384" width="8.83203125" style="1"/>
  </cols>
  <sheetData>
    <row r="1" spans="2:11" ht="7" customHeight="1" thickBot="1"/>
    <row r="2" spans="2:11" ht="12.75" customHeight="1"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2:11" ht="12.75" customHeight="1">
      <c r="B3" s="34"/>
      <c r="C3" s="35"/>
      <c r="D3" s="35"/>
      <c r="E3" s="35"/>
      <c r="F3" s="35"/>
      <c r="G3" s="35"/>
      <c r="H3" s="35"/>
      <c r="I3" s="35"/>
      <c r="J3" s="35"/>
      <c r="K3" s="36"/>
    </row>
    <row r="4" spans="2:11">
      <c r="B4" s="37"/>
      <c r="C4" s="7"/>
      <c r="D4" s="7"/>
      <c r="E4" s="7"/>
      <c r="F4" s="7"/>
      <c r="G4" s="7"/>
      <c r="H4" s="7"/>
      <c r="I4" s="7"/>
      <c r="J4" s="7"/>
      <c r="K4" s="36"/>
    </row>
    <row r="5" spans="2:11">
      <c r="B5" s="37"/>
      <c r="C5" s="7"/>
      <c r="D5" s="7"/>
      <c r="E5" s="7"/>
      <c r="F5" s="63" t="s">
        <v>30</v>
      </c>
      <c r="G5" s="63"/>
      <c r="H5" s="63"/>
      <c r="I5" s="63"/>
      <c r="J5" s="63"/>
      <c r="K5" s="36"/>
    </row>
    <row r="6" spans="2:11">
      <c r="B6" s="37"/>
      <c r="C6" s="7"/>
      <c r="D6" s="7"/>
      <c r="E6" s="7"/>
      <c r="F6" s="63"/>
      <c r="G6" s="63"/>
      <c r="H6" s="63"/>
      <c r="I6" s="63"/>
      <c r="J6" s="63"/>
      <c r="K6" s="36"/>
    </row>
    <row r="7" spans="2:11">
      <c r="B7" s="38" t="s">
        <v>5</v>
      </c>
      <c r="C7" s="65"/>
      <c r="D7" s="66"/>
      <c r="E7" s="7"/>
      <c r="F7" s="7"/>
      <c r="G7" s="7"/>
      <c r="H7" s="7"/>
      <c r="I7" s="7"/>
      <c r="J7" s="7"/>
      <c r="K7" s="36"/>
    </row>
    <row r="8" spans="2:11">
      <c r="B8" s="38" t="s">
        <v>6</v>
      </c>
      <c r="C8" s="67"/>
      <c r="D8" s="68"/>
      <c r="E8" s="6"/>
      <c r="F8" s="6"/>
      <c r="G8" s="6"/>
      <c r="H8" s="6"/>
      <c r="I8" s="6"/>
      <c r="J8" s="6"/>
      <c r="K8" s="36"/>
    </row>
    <row r="9" spans="2:11">
      <c r="B9" s="38" t="s">
        <v>1</v>
      </c>
      <c r="C9" s="57"/>
      <c r="D9" s="58"/>
      <c r="E9" s="58"/>
      <c r="F9" s="58"/>
      <c r="G9" s="58"/>
      <c r="H9" s="59"/>
      <c r="I9" s="6"/>
      <c r="J9" s="6"/>
      <c r="K9" s="36"/>
    </row>
    <row r="10" spans="2:11">
      <c r="B10" s="38" t="s">
        <v>0</v>
      </c>
      <c r="C10" s="57"/>
      <c r="D10" s="58"/>
      <c r="E10" s="58"/>
      <c r="F10" s="58"/>
      <c r="G10" s="58"/>
      <c r="H10" s="59"/>
      <c r="I10" s="6"/>
      <c r="J10" s="6"/>
      <c r="K10" s="36"/>
    </row>
    <row r="11" spans="2:11">
      <c r="B11" s="38" t="s">
        <v>18</v>
      </c>
      <c r="C11" s="57"/>
      <c r="D11" s="58"/>
      <c r="E11" s="58"/>
      <c r="F11" s="58"/>
      <c r="G11" s="58"/>
      <c r="H11" s="59"/>
      <c r="I11" s="6"/>
      <c r="J11" s="6"/>
      <c r="K11" s="36"/>
    </row>
    <row r="12" spans="2:11">
      <c r="B12" s="38" t="s">
        <v>2</v>
      </c>
      <c r="C12" s="57"/>
      <c r="D12" s="58"/>
      <c r="E12" s="58"/>
      <c r="F12" s="58"/>
      <c r="G12" s="58"/>
      <c r="H12" s="59"/>
      <c r="I12" s="6"/>
      <c r="J12" s="6"/>
      <c r="K12" s="36"/>
    </row>
    <row r="13" spans="2:11">
      <c r="B13" s="38" t="s">
        <v>3</v>
      </c>
      <c r="C13" s="64"/>
      <c r="D13" s="58"/>
      <c r="E13" s="58"/>
      <c r="F13" s="58"/>
      <c r="G13" s="58"/>
      <c r="H13" s="59"/>
      <c r="I13" s="6"/>
      <c r="J13" s="6"/>
      <c r="K13" s="36"/>
    </row>
    <row r="14" spans="2:11">
      <c r="B14" s="70" t="s">
        <v>4</v>
      </c>
      <c r="C14" s="71"/>
      <c r="D14" s="51"/>
      <c r="E14" s="52"/>
      <c r="F14" s="52"/>
      <c r="G14" s="52"/>
      <c r="H14" s="52"/>
      <c r="I14" s="52"/>
      <c r="J14" s="53"/>
      <c r="K14" s="36"/>
    </row>
    <row r="15" spans="2:11">
      <c r="B15" s="39"/>
      <c r="C15" s="40"/>
      <c r="D15" s="7"/>
      <c r="E15" s="7"/>
      <c r="F15" s="7"/>
      <c r="G15" s="7"/>
      <c r="H15" s="7"/>
      <c r="I15" s="7"/>
      <c r="J15" s="6"/>
      <c r="K15" s="36"/>
    </row>
    <row r="16" spans="2:11">
      <c r="B16" s="41"/>
      <c r="C16" s="10" t="s">
        <v>8</v>
      </c>
      <c r="D16" s="42"/>
      <c r="E16" s="69" t="s">
        <v>9</v>
      </c>
      <c r="F16" s="69"/>
      <c r="G16" s="42"/>
      <c r="H16" s="42"/>
      <c r="I16" s="42" t="s">
        <v>11</v>
      </c>
      <c r="J16" s="14" t="s">
        <v>10</v>
      </c>
      <c r="K16" s="36"/>
    </row>
    <row r="17" spans="2:13">
      <c r="B17" s="43" t="s">
        <v>7</v>
      </c>
      <c r="C17" s="2">
        <v>1</v>
      </c>
      <c r="D17" s="72"/>
      <c r="E17" s="58"/>
      <c r="F17" s="58"/>
      <c r="G17" s="58"/>
      <c r="H17" s="59"/>
      <c r="I17" s="3">
        <v>100</v>
      </c>
      <c r="J17" s="27">
        <f>C17*I17</f>
        <v>100</v>
      </c>
      <c r="K17" s="36"/>
    </row>
    <row r="18" spans="2:13">
      <c r="B18" s="41"/>
      <c r="C18" s="5"/>
      <c r="D18" s="57"/>
      <c r="E18" s="58"/>
      <c r="F18" s="58"/>
      <c r="G18" s="58"/>
      <c r="H18" s="59"/>
      <c r="I18" s="3"/>
      <c r="J18" s="27">
        <f t="shared" ref="J18:J23" si="0">C18*I18</f>
        <v>0</v>
      </c>
      <c r="K18" s="36"/>
    </row>
    <row r="19" spans="2:13">
      <c r="B19" s="41"/>
      <c r="C19" s="5"/>
      <c r="D19" s="57"/>
      <c r="E19" s="58"/>
      <c r="F19" s="58"/>
      <c r="G19" s="58"/>
      <c r="H19" s="59"/>
      <c r="I19" s="3"/>
      <c r="J19" s="27">
        <f t="shared" si="0"/>
        <v>0</v>
      </c>
      <c r="K19" s="36"/>
    </row>
    <row r="20" spans="2:13">
      <c r="B20" s="41"/>
      <c r="C20" s="5"/>
      <c r="D20" s="57"/>
      <c r="E20" s="58"/>
      <c r="F20" s="58"/>
      <c r="G20" s="58"/>
      <c r="H20" s="59"/>
      <c r="I20" s="3"/>
      <c r="J20" s="27">
        <f t="shared" si="0"/>
        <v>0</v>
      </c>
      <c r="K20" s="36"/>
    </row>
    <row r="21" spans="2:13">
      <c r="B21" s="41"/>
      <c r="C21" s="5"/>
      <c r="D21" s="57"/>
      <c r="E21" s="58"/>
      <c r="F21" s="58"/>
      <c r="G21" s="58"/>
      <c r="H21" s="59"/>
      <c r="I21" s="3"/>
      <c r="J21" s="27">
        <f t="shared" si="0"/>
        <v>0</v>
      </c>
      <c r="K21" s="36"/>
    </row>
    <row r="22" spans="2:13">
      <c r="B22" s="41"/>
      <c r="C22" s="5"/>
      <c r="D22" s="57"/>
      <c r="E22" s="58"/>
      <c r="F22" s="58"/>
      <c r="G22" s="58"/>
      <c r="H22" s="59"/>
      <c r="I22" s="3"/>
      <c r="J22" s="27">
        <f t="shared" si="0"/>
        <v>0</v>
      </c>
      <c r="K22" s="36"/>
    </row>
    <row r="23" spans="2:13">
      <c r="B23" s="41"/>
      <c r="C23" s="5"/>
      <c r="D23" s="57"/>
      <c r="E23" s="58"/>
      <c r="F23" s="58"/>
      <c r="G23" s="58"/>
      <c r="H23" s="59"/>
      <c r="I23" s="3"/>
      <c r="J23" s="27">
        <f t="shared" si="0"/>
        <v>0</v>
      </c>
      <c r="K23" s="36"/>
    </row>
    <row r="24" spans="2:13">
      <c r="B24" s="41"/>
      <c r="C24" s="6"/>
      <c r="D24" s="6"/>
      <c r="E24" s="7"/>
      <c r="F24" s="7"/>
      <c r="G24" s="7"/>
      <c r="H24" s="50" t="s">
        <v>16</v>
      </c>
      <c r="I24" s="56"/>
      <c r="J24" s="27">
        <f>SUM(J17:J23)</f>
        <v>100</v>
      </c>
      <c r="K24" s="36"/>
    </row>
    <row r="25" spans="2:13">
      <c r="B25" s="41"/>
      <c r="C25" s="6"/>
      <c r="D25" s="6"/>
      <c r="E25" s="7"/>
      <c r="F25" s="7"/>
      <c r="G25" s="7"/>
      <c r="H25" s="8"/>
      <c r="I25" s="8"/>
      <c r="J25" s="9"/>
      <c r="K25" s="36"/>
    </row>
    <row r="26" spans="2:13" ht="13" thickBot="1">
      <c r="B26" s="41"/>
      <c r="C26" s="6"/>
      <c r="D26" s="6"/>
      <c r="E26" s="6"/>
      <c r="F26" s="6"/>
      <c r="G26" s="6"/>
      <c r="H26" s="10"/>
      <c r="I26" s="20" t="s">
        <v>32</v>
      </c>
      <c r="J26" s="20" t="s">
        <v>33</v>
      </c>
      <c r="K26" s="36"/>
    </row>
    <row r="27" spans="2:13" ht="13" thickBot="1">
      <c r="B27" s="39"/>
      <c r="C27" s="76" t="s">
        <v>12</v>
      </c>
      <c r="D27" s="76"/>
      <c r="E27" s="76"/>
      <c r="F27" s="76"/>
      <c r="G27" s="76"/>
      <c r="H27" s="21" t="s">
        <v>31</v>
      </c>
      <c r="I27" s="18">
        <v>101.33</v>
      </c>
      <c r="J27" s="19">
        <v>89.08</v>
      </c>
      <c r="K27" s="44"/>
    </row>
    <row r="28" spans="2:13">
      <c r="B28" s="45" t="s">
        <v>19</v>
      </c>
      <c r="C28" s="60"/>
      <c r="D28" s="61"/>
      <c r="E28" s="61"/>
      <c r="F28" s="61"/>
      <c r="G28" s="61"/>
      <c r="H28" s="62"/>
      <c r="I28" s="11">
        <v>16</v>
      </c>
      <c r="J28" s="11"/>
      <c r="K28" s="36"/>
    </row>
    <row r="29" spans="2:13">
      <c r="B29" s="41"/>
      <c r="C29" s="60"/>
      <c r="D29" s="61"/>
      <c r="E29" s="61"/>
      <c r="F29" s="61"/>
      <c r="G29" s="61"/>
      <c r="H29" s="62"/>
      <c r="I29" s="12"/>
      <c r="J29" s="12"/>
      <c r="K29" s="36"/>
      <c r="L29" s="13"/>
      <c r="M29" s="13"/>
    </row>
    <row r="30" spans="2:13">
      <c r="B30" s="41"/>
      <c r="C30" s="51"/>
      <c r="D30" s="52"/>
      <c r="E30" s="52"/>
      <c r="F30" s="52"/>
      <c r="G30" s="52"/>
      <c r="H30" s="53"/>
      <c r="I30" s="12"/>
      <c r="J30" s="12"/>
      <c r="K30" s="36"/>
      <c r="L30" s="14"/>
      <c r="M30" s="15"/>
    </row>
    <row r="31" spans="2:13">
      <c r="B31" s="41"/>
      <c r="C31" s="60"/>
      <c r="D31" s="61"/>
      <c r="E31" s="61"/>
      <c r="F31" s="61"/>
      <c r="G31" s="61"/>
      <c r="H31" s="62"/>
      <c r="I31" s="12"/>
      <c r="J31" s="12"/>
      <c r="K31" s="36"/>
      <c r="L31" s="14"/>
      <c r="M31" s="15"/>
    </row>
    <row r="32" spans="2:13">
      <c r="B32" s="41"/>
      <c r="C32" s="51"/>
      <c r="D32" s="52"/>
      <c r="E32" s="52"/>
      <c r="F32" s="52"/>
      <c r="G32" s="52"/>
      <c r="H32" s="53"/>
      <c r="I32" s="12"/>
      <c r="J32" s="12"/>
      <c r="K32" s="36"/>
    </row>
    <row r="33" spans="2:11">
      <c r="B33" s="41"/>
      <c r="C33" s="51"/>
      <c r="D33" s="52"/>
      <c r="E33" s="52"/>
      <c r="F33" s="52"/>
      <c r="G33" s="52"/>
      <c r="H33" s="53"/>
      <c r="I33" s="12"/>
      <c r="J33" s="12"/>
      <c r="K33" s="36"/>
    </row>
    <row r="34" spans="2:11">
      <c r="B34" s="41"/>
      <c r="C34" s="7"/>
      <c r="D34" s="7"/>
      <c r="E34" s="7"/>
      <c r="F34" s="55"/>
      <c r="G34" s="55"/>
      <c r="H34" s="22" t="s">
        <v>29</v>
      </c>
      <c r="I34" s="25">
        <f>SUM(I28:I33)</f>
        <v>16</v>
      </c>
      <c r="J34" s="25">
        <f>SUM(J28:J33)</f>
        <v>0</v>
      </c>
      <c r="K34" s="36"/>
    </row>
    <row r="35" spans="2:11">
      <c r="B35" s="41"/>
      <c r="C35" s="6"/>
      <c r="D35" s="6"/>
      <c r="E35" s="6"/>
      <c r="F35" s="54"/>
      <c r="G35" s="54"/>
      <c r="H35" s="23" t="s">
        <v>28</v>
      </c>
      <c r="I35" s="26">
        <f>I27*I34</f>
        <v>1621.28</v>
      </c>
      <c r="J35" s="26">
        <f>J27*J34</f>
        <v>0</v>
      </c>
      <c r="K35" s="36"/>
    </row>
    <row r="36" spans="2:11">
      <c r="B36" s="41"/>
      <c r="C36" s="6"/>
      <c r="D36" s="6"/>
      <c r="E36" s="6"/>
      <c r="F36" s="6"/>
      <c r="G36" s="6"/>
      <c r="H36" s="6"/>
      <c r="I36" s="6"/>
      <c r="J36" s="6"/>
      <c r="K36" s="36"/>
    </row>
    <row r="37" spans="2:11">
      <c r="B37" s="41"/>
      <c r="C37" s="6"/>
      <c r="D37" s="6"/>
      <c r="E37" s="6"/>
      <c r="F37" s="6"/>
      <c r="G37" s="6"/>
      <c r="H37" s="50" t="s">
        <v>17</v>
      </c>
      <c r="I37" s="56"/>
      <c r="J37" s="24">
        <f>I35+J35</f>
        <v>1621.28</v>
      </c>
      <c r="K37" s="46"/>
    </row>
    <row r="38" spans="2:11">
      <c r="B38" s="41"/>
      <c r="C38" s="6"/>
      <c r="D38" s="6"/>
      <c r="E38" s="6"/>
      <c r="F38" s="6"/>
      <c r="G38" s="6"/>
      <c r="H38" s="6"/>
      <c r="I38" s="6"/>
      <c r="J38" s="6"/>
      <c r="K38" s="36"/>
    </row>
    <row r="39" spans="2:11">
      <c r="B39" s="41"/>
      <c r="C39" s="6"/>
      <c r="D39" s="6"/>
      <c r="E39" s="6"/>
      <c r="F39" s="6"/>
      <c r="G39" s="10" t="s">
        <v>26</v>
      </c>
      <c r="H39" s="8"/>
      <c r="I39" s="8"/>
      <c r="J39" s="9"/>
      <c r="K39" s="36"/>
    </row>
    <row r="40" spans="2:11">
      <c r="B40" s="41"/>
      <c r="C40" s="6"/>
      <c r="D40" s="6"/>
      <c r="E40" s="6"/>
      <c r="F40" s="6"/>
      <c r="G40" s="16">
        <v>2</v>
      </c>
      <c r="H40" s="75" t="s">
        <v>23</v>
      </c>
      <c r="I40" s="75"/>
      <c r="J40" s="27">
        <f>G40*88</f>
        <v>176</v>
      </c>
      <c r="K40" s="36"/>
    </row>
    <row r="41" spans="2:11">
      <c r="B41" s="41"/>
      <c r="C41" s="6"/>
      <c r="D41" s="6"/>
      <c r="E41" s="6"/>
      <c r="F41" s="6"/>
      <c r="G41" s="16"/>
      <c r="H41" s="75" t="s">
        <v>25</v>
      </c>
      <c r="I41" s="75"/>
      <c r="J41" s="27">
        <f>G41*121</f>
        <v>0</v>
      </c>
      <c r="K41" s="36"/>
    </row>
    <row r="42" spans="2:11">
      <c r="B42" s="41"/>
      <c r="C42" s="6"/>
      <c r="D42" s="6"/>
      <c r="E42" s="6"/>
      <c r="F42" s="6"/>
      <c r="G42" s="16"/>
      <c r="H42" s="75" t="s">
        <v>24</v>
      </c>
      <c r="I42" s="75"/>
      <c r="J42" s="28">
        <f>G42*144</f>
        <v>0</v>
      </c>
      <c r="K42" s="36"/>
    </row>
    <row r="43" spans="2:11">
      <c r="B43" s="41"/>
      <c r="C43" s="6"/>
      <c r="D43" s="6"/>
      <c r="E43" s="6"/>
      <c r="F43" s="6"/>
      <c r="G43" s="8"/>
      <c r="H43" s="8"/>
      <c r="I43" s="8"/>
      <c r="J43" s="9"/>
      <c r="K43" s="36"/>
    </row>
    <row r="44" spans="2:11">
      <c r="B44" s="41"/>
      <c r="C44" s="6"/>
      <c r="D44" s="6"/>
      <c r="E44" s="6"/>
      <c r="F44" s="6"/>
      <c r="G44" s="6"/>
      <c r="H44" s="54" t="s">
        <v>22</v>
      </c>
      <c r="I44" s="74"/>
      <c r="J44" s="29">
        <f>J24+J37+J49</f>
        <v>1897.28</v>
      </c>
      <c r="K44" s="36"/>
    </row>
    <row r="45" spans="2:11">
      <c r="B45" s="41"/>
      <c r="C45" s="6"/>
      <c r="D45" s="6"/>
      <c r="E45" s="6"/>
      <c r="F45" s="6"/>
      <c r="G45" s="6"/>
      <c r="H45" s="6"/>
      <c r="I45" s="6"/>
      <c r="J45" s="6"/>
      <c r="K45" s="36"/>
    </row>
    <row r="46" spans="2:11">
      <c r="B46" s="41"/>
      <c r="C46" s="6"/>
      <c r="D46" s="6"/>
      <c r="E46" s="6"/>
      <c r="F46" s="6"/>
      <c r="G46" s="6"/>
      <c r="H46" s="7" t="s">
        <v>21</v>
      </c>
      <c r="I46" s="7" t="s">
        <v>15</v>
      </c>
      <c r="J46" s="7" t="s">
        <v>10</v>
      </c>
      <c r="K46" s="36"/>
    </row>
    <row r="47" spans="2:11">
      <c r="B47" s="41"/>
      <c r="C47" s="6"/>
      <c r="D47" s="6"/>
      <c r="E47" s="6"/>
      <c r="F47" s="6"/>
      <c r="G47" s="8" t="s">
        <v>13</v>
      </c>
      <c r="H47" s="30">
        <f>J24</f>
        <v>100</v>
      </c>
      <c r="I47" s="17">
        <v>0.4</v>
      </c>
      <c r="J47" s="27">
        <f>((J24/(1-I47))-J24)+J24</f>
        <v>166.66666666666669</v>
      </c>
      <c r="K47" s="36"/>
    </row>
    <row r="48" spans="2:11">
      <c r="B48" s="41"/>
      <c r="C48" s="6"/>
      <c r="D48" s="6"/>
      <c r="E48" s="6"/>
      <c r="F48" s="6"/>
      <c r="G48" s="8" t="s">
        <v>14</v>
      </c>
      <c r="H48" s="30">
        <f>J37</f>
        <v>1621.28</v>
      </c>
      <c r="I48" s="17">
        <v>0.4</v>
      </c>
      <c r="J48" s="27">
        <f>((J37/(1-I48))-J37)+J37</f>
        <v>2702.1333333333332</v>
      </c>
      <c r="K48" s="36"/>
    </row>
    <row r="49" spans="2:11">
      <c r="B49" s="41"/>
      <c r="C49" s="6"/>
      <c r="D49" s="6"/>
      <c r="E49" s="6"/>
      <c r="F49" s="40"/>
      <c r="G49" s="40"/>
      <c r="H49" s="73" t="s">
        <v>27</v>
      </c>
      <c r="I49" s="73"/>
      <c r="J49" s="27">
        <f>SUM(J40:J42)</f>
        <v>176</v>
      </c>
      <c r="K49" s="36"/>
    </row>
    <row r="50" spans="2:11">
      <c r="B50" s="41"/>
      <c r="C50" s="6"/>
      <c r="D50" s="6"/>
      <c r="E50" s="6"/>
      <c r="F50" s="40"/>
      <c r="G50" s="40"/>
      <c r="H50" s="14"/>
      <c r="I50" s="14"/>
      <c r="J50" s="6"/>
      <c r="K50" s="36"/>
    </row>
    <row r="51" spans="2:11">
      <c r="B51" s="41"/>
      <c r="C51" s="6"/>
      <c r="D51" s="6"/>
      <c r="E51" s="6"/>
      <c r="F51" s="6"/>
      <c r="G51" s="6"/>
      <c r="H51" s="50" t="s">
        <v>20</v>
      </c>
      <c r="I51" s="56"/>
      <c r="J51" s="27">
        <f>SUM(J47:J49)</f>
        <v>3044.7999999999997</v>
      </c>
      <c r="K51" s="36"/>
    </row>
    <row r="52" spans="2:11">
      <c r="B52" s="41"/>
      <c r="C52" s="6"/>
      <c r="D52" s="6"/>
      <c r="E52" s="6"/>
      <c r="F52" s="6"/>
      <c r="G52" s="6"/>
      <c r="H52" s="6"/>
      <c r="I52" s="6"/>
      <c r="J52" s="6"/>
      <c r="K52" s="36"/>
    </row>
    <row r="53" spans="2:11">
      <c r="B53" s="41"/>
      <c r="C53" s="6"/>
      <c r="D53" s="6"/>
      <c r="E53" s="6"/>
      <c r="F53" s="6"/>
      <c r="G53" s="6"/>
      <c r="H53" s="50" t="s">
        <v>35</v>
      </c>
      <c r="I53" s="50"/>
      <c r="J53" s="4">
        <v>3133.78</v>
      </c>
      <c r="K53" s="36"/>
    </row>
    <row r="54" spans="2:11">
      <c r="B54" s="41"/>
      <c r="C54" s="6"/>
      <c r="D54" s="6"/>
      <c r="E54" s="6"/>
      <c r="F54" s="6"/>
      <c r="G54" s="6"/>
      <c r="H54" s="50" t="s">
        <v>36</v>
      </c>
      <c r="I54" s="50"/>
      <c r="J54" s="27">
        <f>J51</f>
        <v>3044.7999999999997</v>
      </c>
      <c r="K54" s="36"/>
    </row>
    <row r="55" spans="2:11">
      <c r="B55" s="41"/>
      <c r="C55" s="6"/>
      <c r="D55" s="6"/>
      <c r="E55" s="6"/>
      <c r="F55" s="6"/>
      <c r="G55" s="6"/>
      <c r="H55" s="50" t="s">
        <v>34</v>
      </c>
      <c r="I55" s="50"/>
      <c r="J55" s="27">
        <f>J53-J54</f>
        <v>88.980000000000473</v>
      </c>
      <c r="K55" s="36"/>
    </row>
    <row r="56" spans="2:11" ht="13" thickBot="1">
      <c r="B56" s="47"/>
      <c r="C56" s="48"/>
      <c r="D56" s="48"/>
      <c r="E56" s="48"/>
      <c r="F56" s="48"/>
      <c r="G56" s="48"/>
      <c r="H56" s="48"/>
      <c r="I56" s="48"/>
      <c r="J56" s="48"/>
      <c r="K56" s="49"/>
    </row>
  </sheetData>
  <sheetProtection sheet="1" objects="1" scenarios="1" selectLockedCells="1"/>
  <mergeCells count="38">
    <mergeCell ref="C27:G27"/>
    <mergeCell ref="C30:H30"/>
    <mergeCell ref="C31:H31"/>
    <mergeCell ref="D17:H17"/>
    <mergeCell ref="D18:H18"/>
    <mergeCell ref="D19:H19"/>
    <mergeCell ref="D20:H20"/>
    <mergeCell ref="D21:H21"/>
    <mergeCell ref="D22:H22"/>
    <mergeCell ref="D23:H23"/>
    <mergeCell ref="C28:H28"/>
    <mergeCell ref="C29:H29"/>
    <mergeCell ref="F5:J6"/>
    <mergeCell ref="C9:H9"/>
    <mergeCell ref="C10:H10"/>
    <mergeCell ref="H24:I24"/>
    <mergeCell ref="C13:H13"/>
    <mergeCell ref="C12:H12"/>
    <mergeCell ref="C7:D7"/>
    <mergeCell ref="C8:D8"/>
    <mergeCell ref="C11:H11"/>
    <mergeCell ref="E16:F16"/>
    <mergeCell ref="B14:C14"/>
    <mergeCell ref="D14:J14"/>
    <mergeCell ref="H55:I55"/>
    <mergeCell ref="C32:H32"/>
    <mergeCell ref="C33:H33"/>
    <mergeCell ref="H53:I53"/>
    <mergeCell ref="H54:I54"/>
    <mergeCell ref="F35:G35"/>
    <mergeCell ref="F34:G34"/>
    <mergeCell ref="H51:I51"/>
    <mergeCell ref="H49:I49"/>
    <mergeCell ref="H44:I44"/>
    <mergeCell ref="H40:I40"/>
    <mergeCell ref="H41:I41"/>
    <mergeCell ref="H42:I42"/>
    <mergeCell ref="H37:I37"/>
  </mergeCells>
  <phoneticPr fontId="2" type="noConversion"/>
  <pageMargins left="0.75" right="0.75" top="1" bottom="1" header="0.5" footer="0.5"/>
  <pageSetup orientation="portrait"/>
  <headerFooter alignWithMargins="0"/>
  <ignoredErrors>
    <ignoredError sqref="I34:J34" formulaRange="1"/>
    <ignoredError sqref="J55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2009-01-10T18:40:58Z</cp:lastPrinted>
  <dcterms:created xsi:type="dcterms:W3CDTF">2008-03-15T22:53:09Z</dcterms:created>
  <dcterms:modified xsi:type="dcterms:W3CDTF">2016-01-18T08:36:50Z</dcterms:modified>
</cp:coreProperties>
</file>