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1" l="1"/>
  <c r="J21" i="1"/>
  <c r="J18" i="1"/>
  <c r="J19" i="1"/>
  <c r="J22" i="1"/>
  <c r="J23" i="1"/>
  <c r="J24" i="1"/>
  <c r="J25" i="1"/>
  <c r="J35" i="1"/>
  <c r="J34" i="1"/>
  <c r="J36" i="1"/>
  <c r="J37" i="1"/>
  <c r="J59" i="1"/>
  <c r="J48" i="1"/>
  <c r="J49" i="1"/>
  <c r="J60" i="1"/>
  <c r="J54" i="1"/>
  <c r="J56" i="1"/>
  <c r="J61" i="1"/>
  <c r="J63" i="1"/>
  <c r="J66" i="1"/>
  <c r="C62" i="1"/>
  <c r="I48" i="1"/>
  <c r="I49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<sst xmlns="http://schemas.openxmlformats.org/spreadsheetml/2006/main" count="83" uniqueCount="72">
  <si>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</si>
  <si>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</si>
  <si>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</si>
  <si>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</si>
  <si>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</si>
  <si>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</si>
  <si>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</si>
  <si>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</si>
  <si>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</si>
  <si>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</si>
  <si>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</si>
  <si>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</si>
  <si>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</si>
  <si>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</si>
  <si>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</si>
  <si>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</si>
  <si>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</si>
  <si>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</si>
  <si>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</si>
  <si>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</si>
  <si>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</si>
  <si>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</si>
  <si>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</si>
  <si>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</si>
  <si>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</si>
  <si>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</si>
  <si>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</si>
  <si>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</si>
  <si>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</si>
  <si>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Recover Refrigerant from Transfer Unit &amp; Lockout</t>
  </si>
  <si>
    <t>Miscellaneous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</si>
  <si>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</si>
  <si>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</si>
  <si>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</si>
  <si>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</si>
  <si>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</si>
  <si>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</si>
  <si>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</si>
  <si>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</si>
  <si>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</si>
  <si>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</si>
  <si>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</si>
  <si>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</si>
  <si>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</si>
  <si>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</si>
  <si>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</si>
  <si>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</si>
  <si>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</si>
  <si>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</si>
  <si>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</si>
  <si>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</si>
  <si>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</si>
  <si>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</si>
  <si>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</si>
  <si>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</si>
  <si>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</si>
  <si>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</si>
  <si>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Discharge Springs: 029-15292-000</t>
  </si>
  <si>
    <t>Suction Springs: 029-15292-000</t>
  </si>
  <si>
    <t>15 - Suction Valve: 665-24831-000</t>
  </si>
  <si>
    <t>21 - Discharge Valve: 665-24832-000</t>
  </si>
  <si>
    <t>19- Beveled Gasket: 028-00574-000</t>
  </si>
  <si>
    <t>Dissassemble, Remove Heads</t>
  </si>
  <si>
    <t>Inspect Compressor Internals, Replace Valves</t>
  </si>
  <si>
    <t>Install New Gaskets, Reassemble, Evacuate, Change Oil</t>
  </si>
  <si>
    <t>Leak test, Replace Belts and Align Pulleys</t>
  </si>
  <si>
    <t>Remove Condenser Heads and Clean Tubes</t>
  </si>
  <si>
    <t>Clean Transfer Unit and Area and Unlock</t>
  </si>
  <si>
    <t>QUOTE #</t>
  </si>
  <si>
    <t>1-H71X3IV</t>
  </si>
  <si>
    <t>C-75 Belts (Grainger- 4FJ19)</t>
  </si>
  <si>
    <t>Central Recovery System Maintenance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</si>
</sst>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</cellXfs>
  <cellStyles count="50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41" zoomScale="125" zoomScaleNormal="125" zoomScalePageLayoutView="125" workbookViewId="0">
      <selection activeCell="J66" sqref="J6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51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v>42605</v>
      </c>
      <c r="D7" s="126"/>
      <c r="E7" s="3"/>
      <c r="F7" s="3"/>
      <c r="G7" s="3"/>
      <c r="H7" s="105" t="s">
        <v>68</v>
      </c>
      <c r="I7" s="106" t="s">
        <v>69</v>
      </c>
      <c r="J7" s="52"/>
      <c r="K7" s="2"/>
      <c r="L7" s="27" t="s">
        <v>32</v>
      </c>
      <c r="M7" s="28" t="s">
        <v>38</v>
      </c>
    </row>
    <row r="8" spans="2:13" ht="13">
      <c r="B8" s="17" t="s">
        <v>6</v>
      </c>
      <c r="C8" s="127" t="s">
        <v>56</v>
      </c>
      <c r="D8" s="128"/>
      <c r="E8" s="2"/>
      <c r="F8" s="2"/>
      <c r="G8" s="2"/>
      <c r="H8" s="2"/>
      <c r="I8" s="2"/>
      <c r="J8" s="52"/>
      <c r="K8" s="2"/>
      <c r="L8" s="27" t="s">
        <v>33</v>
      </c>
      <c r="M8" s="28" t="s">
        <v>39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34</v>
      </c>
      <c r="M9" s="28" t="s">
        <v>35</v>
      </c>
    </row>
    <row r="10" spans="2:13" ht="13">
      <c r="B10" s="17" t="s">
        <v>0</v>
      </c>
      <c r="C10" s="127" t="s">
        <v>28</v>
      </c>
      <c r="D10" s="129"/>
      <c r="E10" s="129"/>
      <c r="F10" s="129"/>
      <c r="G10" s="129"/>
      <c r="H10" s="128"/>
      <c r="I10" s="2"/>
      <c r="J10" s="52"/>
      <c r="K10" s="2"/>
      <c r="L10" s="27" t="s">
        <v>36</v>
      </c>
      <c r="M10" s="29" t="s">
        <v>37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71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40</v>
      </c>
      <c r="C17" s="149"/>
      <c r="D17" s="157" t="s">
        <v>44</v>
      </c>
      <c r="E17" s="158"/>
      <c r="F17" s="158"/>
      <c r="G17" s="158"/>
      <c r="H17" s="159"/>
      <c r="I17" s="31" t="s">
        <v>45</v>
      </c>
      <c r="J17" s="53"/>
      <c r="K17" s="2"/>
    </row>
    <row r="18" spans="2:11">
      <c r="B18" s="30"/>
      <c r="C18" s="33">
        <v>20</v>
      </c>
      <c r="D18" s="139" t="s">
        <v>57</v>
      </c>
      <c r="E18" s="140"/>
      <c r="F18" s="140"/>
      <c r="G18" s="140"/>
      <c r="H18" s="141"/>
      <c r="I18" s="102">
        <v>0.54</v>
      </c>
      <c r="J18" s="55">
        <f>C18*I18</f>
        <v>10.8</v>
      </c>
      <c r="K18" s="2"/>
    </row>
    <row r="19" spans="2:11">
      <c r="B19" s="20"/>
      <c r="C19" s="33">
        <v>30</v>
      </c>
      <c r="D19" s="139" t="s">
        <v>58</v>
      </c>
      <c r="E19" s="140"/>
      <c r="F19" s="140"/>
      <c r="G19" s="140"/>
      <c r="H19" s="141"/>
      <c r="I19" s="102">
        <v>0.54</v>
      </c>
      <c r="J19" s="56">
        <f t="shared" ref="J19:J23" si="0">C19*I19</f>
        <v>16.200000000000003</v>
      </c>
      <c r="K19" s="2"/>
    </row>
    <row r="20" spans="2:11">
      <c r="B20" s="20"/>
      <c r="C20" s="33">
        <v>3</v>
      </c>
      <c r="D20" s="139" t="s">
        <v>59</v>
      </c>
      <c r="E20" s="140"/>
      <c r="F20" s="140"/>
      <c r="G20" s="140"/>
      <c r="H20" s="141"/>
      <c r="I20" s="102">
        <v>45</v>
      </c>
      <c r="J20" s="56">
        <f t="shared" si="0"/>
        <v>135</v>
      </c>
      <c r="K20" s="2"/>
    </row>
    <row r="21" spans="2:11">
      <c r="B21" s="20"/>
      <c r="C21" s="33">
        <v>3</v>
      </c>
      <c r="D21" s="139" t="s">
        <v>60</v>
      </c>
      <c r="E21" s="140"/>
      <c r="F21" s="140"/>
      <c r="G21" s="140"/>
      <c r="H21" s="141"/>
      <c r="I21" s="102">
        <v>36</v>
      </c>
      <c r="J21" s="56">
        <f t="shared" si="0"/>
        <v>108</v>
      </c>
      <c r="K21" s="2"/>
    </row>
    <row r="22" spans="2:11">
      <c r="B22" s="20"/>
      <c r="C22" s="33">
        <v>4</v>
      </c>
      <c r="D22" s="139" t="s">
        <v>61</v>
      </c>
      <c r="E22" s="140"/>
      <c r="F22" s="140"/>
      <c r="G22" s="140"/>
      <c r="H22" s="141"/>
      <c r="I22" s="102">
        <v>6</v>
      </c>
      <c r="J22" s="56">
        <f t="shared" si="0"/>
        <v>24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294</v>
      </c>
      <c r="K24" s="2"/>
    </row>
    <row r="25" spans="2:11">
      <c r="B25" s="20"/>
      <c r="C25" s="2"/>
      <c r="D25" s="2"/>
      <c r="E25" s="3"/>
      <c r="F25" s="45" t="s">
        <v>48</v>
      </c>
      <c r="G25" s="47">
        <v>0.1</v>
      </c>
      <c r="H25" s="156" t="s">
        <v>47</v>
      </c>
      <c r="I25" s="145"/>
      <c r="J25" s="97">
        <f>J24-(J24*G25)</f>
        <v>264.60000000000002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41</v>
      </c>
      <c r="C27" s="153"/>
      <c r="D27" s="160" t="s">
        <v>49</v>
      </c>
      <c r="E27" s="161"/>
      <c r="F27" s="161"/>
      <c r="G27" s="161"/>
      <c r="H27" s="162"/>
      <c r="I27" s="32" t="s">
        <v>45</v>
      </c>
      <c r="J27" s="57"/>
      <c r="K27" s="2"/>
    </row>
    <row r="28" spans="2:11">
      <c r="B28" s="30"/>
      <c r="C28" s="35"/>
      <c r="D28" s="168"/>
      <c r="E28" s="169"/>
      <c r="F28" s="169"/>
      <c r="G28" s="169"/>
      <c r="H28" s="170"/>
      <c r="I28" s="42"/>
      <c r="J28" s="58">
        <f>C28*I28</f>
        <v>0</v>
      </c>
      <c r="K28" s="2"/>
    </row>
    <row r="29" spans="2:11">
      <c r="B29" s="20"/>
      <c r="C29" s="36"/>
      <c r="D29" s="171"/>
      <c r="E29" s="172"/>
      <c r="F29" s="172"/>
      <c r="G29" s="172"/>
      <c r="H29" s="173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48</v>
      </c>
      <c r="G31" s="48">
        <v>0.5</v>
      </c>
      <c r="H31" s="142" t="s">
        <v>47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42</v>
      </c>
      <c r="C33" s="151"/>
      <c r="D33" s="163" t="s">
        <v>43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37">
        <v>0</v>
      </c>
      <c r="D34" s="174" t="s">
        <v>30</v>
      </c>
      <c r="E34" s="175"/>
      <c r="F34" s="175"/>
      <c r="G34" s="175"/>
      <c r="H34" s="176"/>
      <c r="I34" s="38">
        <v>0</v>
      </c>
      <c r="J34" s="60">
        <f>C34*I34</f>
        <v>0</v>
      </c>
      <c r="K34" s="19"/>
    </row>
    <row r="35" spans="2:13">
      <c r="B35" s="20"/>
      <c r="C35" s="37">
        <v>2</v>
      </c>
      <c r="D35" s="174" t="s">
        <v>70</v>
      </c>
      <c r="E35" s="175"/>
      <c r="F35" s="175"/>
      <c r="G35" s="175"/>
      <c r="H35" s="176"/>
      <c r="I35" s="38">
        <v>47.93</v>
      </c>
      <c r="J35" s="61">
        <f t="shared" ref="J35" si="2">C35*I35</f>
        <v>95.86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95.86</v>
      </c>
      <c r="K36" s="2"/>
    </row>
    <row r="37" spans="2:13">
      <c r="B37" s="20"/>
      <c r="C37" s="2"/>
      <c r="D37" s="2"/>
      <c r="E37" s="3"/>
      <c r="F37" s="49" t="s">
        <v>50</v>
      </c>
      <c r="G37" s="50">
        <v>1.45</v>
      </c>
      <c r="H37" s="177" t="s">
        <v>46</v>
      </c>
      <c r="I37" s="178"/>
      <c r="J37" s="100">
        <f>(J36*G37)</f>
        <v>138.99699999999999</v>
      </c>
      <c r="K37" s="2"/>
    </row>
    <row r="38" spans="2:13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v>146.72</v>
      </c>
      <c r="J40" s="93">
        <v>109.13</v>
      </c>
      <c r="K40" s="2"/>
    </row>
    <row r="41" spans="2:13">
      <c r="B41" s="65"/>
      <c r="C41" s="179" t="s">
        <v>29</v>
      </c>
      <c r="D41" s="179"/>
      <c r="E41" s="179"/>
      <c r="F41" s="179"/>
      <c r="G41" s="179"/>
      <c r="H41" s="180"/>
      <c r="I41" s="85"/>
      <c r="J41" s="86">
        <v>4</v>
      </c>
      <c r="K41" s="2"/>
    </row>
    <row r="42" spans="2:13" ht="13" thickBot="1">
      <c r="B42" s="20"/>
      <c r="C42" s="107" t="s">
        <v>62</v>
      </c>
      <c r="D42" s="108"/>
      <c r="E42" s="108"/>
      <c r="F42" s="108"/>
      <c r="G42" s="108"/>
      <c r="H42" s="109"/>
      <c r="I42" s="87"/>
      <c r="J42" s="88">
        <v>4</v>
      </c>
      <c r="K42" s="2"/>
    </row>
    <row r="43" spans="2:13" ht="13" thickBot="1">
      <c r="B43" s="20"/>
      <c r="C43" s="110" t="s">
        <v>63</v>
      </c>
      <c r="D43" s="111"/>
      <c r="E43" s="111"/>
      <c r="F43" s="111"/>
      <c r="G43" s="111"/>
      <c r="H43" s="112"/>
      <c r="I43" s="87"/>
      <c r="J43" s="88">
        <v>8</v>
      </c>
      <c r="K43" s="2"/>
      <c r="L43" s="166" t="s">
        <v>31</v>
      </c>
      <c r="M43" s="167"/>
    </row>
    <row r="44" spans="2:13" ht="13" thickBot="1">
      <c r="B44" s="20"/>
      <c r="C44" s="107" t="s">
        <v>64</v>
      </c>
      <c r="D44" s="108"/>
      <c r="E44" s="108"/>
      <c r="F44" s="108"/>
      <c r="G44" s="108"/>
      <c r="H44" s="109"/>
      <c r="I44" s="87"/>
      <c r="J44" s="88">
        <v>8</v>
      </c>
      <c r="K44" s="2"/>
      <c r="L44" s="8" t="s">
        <v>22</v>
      </c>
      <c r="M44" s="8" t="s">
        <v>23</v>
      </c>
    </row>
    <row r="45" spans="2:13" ht="13" thickBot="1">
      <c r="B45" s="20"/>
      <c r="C45" s="110" t="s">
        <v>65</v>
      </c>
      <c r="D45" s="111"/>
      <c r="E45" s="111"/>
      <c r="F45" s="111"/>
      <c r="G45" s="111"/>
      <c r="H45" s="112"/>
      <c r="I45" s="87"/>
      <c r="J45" s="88"/>
      <c r="K45" s="2"/>
      <c r="L45" s="26">
        <v>146.72</v>
      </c>
      <c r="M45" s="26">
        <v>109.13</v>
      </c>
    </row>
    <row r="46" spans="2:13">
      <c r="B46" s="20"/>
      <c r="C46" s="110" t="s">
        <v>66</v>
      </c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 t="s">
        <v>67</v>
      </c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0</v>
      </c>
      <c r="J48" s="90">
        <f>SUM(J41:J47)</f>
        <v>24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0</v>
      </c>
      <c r="J49" s="92">
        <f>J40*J48</f>
        <v>2619.12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2619.12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55</v>
      </c>
      <c r="I53" s="5" t="s">
        <v>53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45</v>
      </c>
      <c r="J54" s="103">
        <f>H54*I54</f>
        <v>45</v>
      </c>
      <c r="K54" s="2"/>
      <c r="L54" s="66" t="s">
        <v>52</v>
      </c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54</v>
      </c>
      <c r="G56" s="83">
        <v>1.75</v>
      </c>
      <c r="H56" s="67"/>
      <c r="I56" s="69" t="s">
        <v>9</v>
      </c>
      <c r="J56" s="96">
        <f>SUM(J54:J55)*G56</f>
        <v>78.75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403.59699999999998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2619.12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78.75</v>
      </c>
    </row>
    <row r="62" spans="2:12" ht="12" customHeight="1">
      <c r="B62" s="20"/>
      <c r="C62" s="116">
        <f>(J66)</f>
        <v>3101.4669999999996</v>
      </c>
      <c r="D62" s="117"/>
      <c r="E62" s="118"/>
      <c r="F62" s="19"/>
      <c r="G62" s="19"/>
      <c r="H62" s="6"/>
      <c r="I62" s="6"/>
      <c r="J62" s="64"/>
    </row>
    <row r="63" spans="2:12" ht="12" customHeight="1">
      <c r="B63" s="20"/>
      <c r="C63" s="119"/>
      <c r="D63" s="120"/>
      <c r="E63" s="121"/>
      <c r="F63" s="2"/>
      <c r="G63" s="2"/>
      <c r="H63" s="142" t="s">
        <v>17</v>
      </c>
      <c r="I63" s="145"/>
      <c r="J63" s="101">
        <f>J59+J60+J61</f>
        <v>3101.4669999999996</v>
      </c>
    </row>
    <row r="64" spans="2:12" ht="13" customHeight="1" thickBot="1">
      <c r="B64" s="20"/>
      <c r="C64" s="122"/>
      <c r="D64" s="123"/>
      <c r="E64" s="124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>
        <v>3650.52</v>
      </c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3101.4669999999996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549.05300000000034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L43:M43"/>
    <mergeCell ref="D28:H28"/>
    <mergeCell ref="D29:H29"/>
    <mergeCell ref="H30:I30"/>
    <mergeCell ref="D34:H34"/>
    <mergeCell ref="D35:H35"/>
    <mergeCell ref="H37:I37"/>
    <mergeCell ref="C41:H41"/>
    <mergeCell ref="C42:H42"/>
    <mergeCell ref="C43:H43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2016-08-24T05:27:15Z</dcterms:modified>
</cp:coreProperties>
</file>