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12480" windowHeight="155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7" i="1" l="1"/>
  <c r="J48" i="1"/>
  <c r="I34" i="1"/>
  <c r="I35" i="1"/>
  <c r="J34" i="1"/>
  <c r="J35" i="1"/>
  <c r="J37" i="1"/>
  <c r="J17" i="1"/>
  <c r="J18" i="1"/>
  <c r="J19" i="1"/>
  <c r="J20" i="1"/>
  <c r="J21" i="1"/>
  <c r="J22" i="1"/>
  <c r="J23" i="1"/>
  <c r="J24" i="1"/>
  <c r="J41" i="1"/>
  <c r="J42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<sst xmlns="http://schemas.openxmlformats.org/spreadsheetml/2006/main" count="42" uniqueCount="41">
  <si>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</si>
  <si>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</si>
  <si>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</si>
  <si>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</si>
  <si>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</si>
  <si>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</si>
  <si>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</si>
  <si>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</si>
  <si>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</si>
  <si>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</si>
  <si>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</si>
  <si>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</si>
  <si>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</si>
  <si>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</si>
  <si>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</si>
  <si>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</si>
  <si>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</si>
  <si>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</si>
  <si>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</si>
  <si>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</si>
  <si>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</si>
  <si>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</si>
  <si>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</si>
  <si>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</si>
  <si>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</si>
  <si>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</si>
  <si>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</si>
  <si>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</si>
  <si>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</si>
  <si>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</si>
  <si>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</si>
  <si>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</si>
  <si>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</si>
  <si>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</si>
  <si>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</si>
  <si>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</si>
  <si>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</si>
  <si>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Molybdate Inhibitors</t>
  </si>
  <si>
    <t>K. Fraze</t>
  </si>
  <si>
    <t>DuPont Experimental Station</t>
  </si>
  <si>
    <t>ABS #2, #3, #4 Inhibitors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</si>
</sst>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9"/>
      <name val="Helvetica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</xf>
    <xf numFmtId="0" fontId="9" fillId="0" borderId="0" xfId="0" applyFont="1"/>
    <xf numFmtId="0" fontId="0" fillId="0" borderId="3" xfId="0" applyFont="1" applyBorder="1" applyAlignment="1" applyProtection="1">
      <alignment horizontal="left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C9" workbookViewId="0">
      <selection activeCell="J54" sqref="J54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3" t="s">
        <v>30</v>
      </c>
      <c r="G5" s="63"/>
      <c r="H5" s="63"/>
      <c r="I5" s="63"/>
      <c r="J5" s="63"/>
      <c r="K5" s="36"/>
    </row>
    <row r="6" spans="2:11">
      <c r="B6" s="37"/>
      <c r="C6" s="7"/>
      <c r="D6" s="7"/>
      <c r="E6" s="7"/>
      <c r="F6" s="63"/>
      <c r="G6" s="63"/>
      <c r="H6" s="63"/>
      <c r="I6" s="63"/>
      <c r="J6" s="63"/>
      <c r="K6" s="36"/>
    </row>
    <row r="7" spans="2:11">
      <c r="B7" s="38" t="s">
        <v>5</v>
      </c>
      <c r="C7" s="65">
        <v>46208</v>
      </c>
      <c r="D7" s="66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7" t="s">
        <v>38</v>
      </c>
      <c r="D8" s="68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57" t="s">
        <v>39</v>
      </c>
      <c r="D9" s="58"/>
      <c r="E9" s="58"/>
      <c r="F9" s="58"/>
      <c r="G9" s="58"/>
      <c r="H9" s="59"/>
      <c r="I9" s="6"/>
      <c r="J9" s="6"/>
      <c r="K9" s="36"/>
    </row>
    <row r="10" spans="2:11">
      <c r="B10" s="38" t="s">
        <v>0</v>
      </c>
      <c r="C10" s="57"/>
      <c r="D10" s="58"/>
      <c r="E10" s="58"/>
      <c r="F10" s="58"/>
      <c r="G10" s="58"/>
      <c r="H10" s="59"/>
      <c r="I10" s="6"/>
      <c r="J10" s="6"/>
      <c r="K10" s="36"/>
    </row>
    <row r="11" spans="2:11">
      <c r="B11" s="38" t="s">
        <v>18</v>
      </c>
      <c r="C11" s="57"/>
      <c r="D11" s="58"/>
      <c r="E11" s="58"/>
      <c r="F11" s="58"/>
      <c r="G11" s="58"/>
      <c r="H11" s="59"/>
      <c r="I11" s="6"/>
      <c r="J11" s="6"/>
      <c r="K11" s="36"/>
    </row>
    <row r="12" spans="2:11">
      <c r="B12" s="38" t="s">
        <v>2</v>
      </c>
      <c r="C12" s="57"/>
      <c r="D12" s="58"/>
      <c r="E12" s="58"/>
      <c r="F12" s="58"/>
      <c r="G12" s="58"/>
      <c r="H12" s="59"/>
      <c r="I12" s="6"/>
      <c r="J12" s="6"/>
      <c r="K12" s="36"/>
    </row>
    <row r="13" spans="2:11">
      <c r="B13" s="38" t="s">
        <v>3</v>
      </c>
      <c r="C13" s="64"/>
      <c r="D13" s="58"/>
      <c r="E13" s="58"/>
      <c r="F13" s="58"/>
      <c r="G13" s="58"/>
      <c r="H13" s="59"/>
      <c r="I13" s="6"/>
      <c r="J13" s="6"/>
      <c r="K13" s="36"/>
    </row>
    <row r="14" spans="2:11">
      <c r="B14" s="70" t="s">
        <v>4</v>
      </c>
      <c r="C14" s="71"/>
      <c r="D14" s="51" t="s">
        <v>40</v>
      </c>
      <c r="E14" s="52"/>
      <c r="F14" s="52"/>
      <c r="G14" s="52"/>
      <c r="H14" s="52"/>
      <c r="I14" s="52"/>
      <c r="J14" s="53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69" t="s">
        <v>9</v>
      </c>
      <c r="F16" s="69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4</v>
      </c>
      <c r="D17" s="77" t="s">
        <v>37</v>
      </c>
      <c r="E17" s="58"/>
      <c r="F17" s="58"/>
      <c r="G17" s="58"/>
      <c r="H17" s="59"/>
      <c r="I17" s="76">
        <v>189.26</v>
      </c>
      <c r="J17" s="27">
        <f>C17*I17</f>
        <v>757.04</v>
      </c>
      <c r="K17" s="36"/>
    </row>
    <row r="18" spans="2:13">
      <c r="B18" s="41"/>
      <c r="C18" s="5"/>
      <c r="D18" s="57"/>
      <c r="E18" s="58"/>
      <c r="F18" s="58"/>
      <c r="G18" s="58"/>
      <c r="H18" s="59"/>
      <c r="I18" s="3"/>
      <c r="J18" s="27">
        <f t="shared" ref="J18:J23" si="0">C18*I18</f>
        <v>0</v>
      </c>
      <c r="K18" s="36"/>
    </row>
    <row r="19" spans="2:13">
      <c r="B19" s="41"/>
      <c r="C19" s="5"/>
      <c r="D19" s="57"/>
      <c r="E19" s="58"/>
      <c r="F19" s="58"/>
      <c r="G19" s="58"/>
      <c r="H19" s="59"/>
      <c r="I19" s="3"/>
      <c r="J19" s="27">
        <f t="shared" si="0"/>
        <v>0</v>
      </c>
      <c r="K19" s="36"/>
    </row>
    <row r="20" spans="2:13">
      <c r="B20" s="41"/>
      <c r="C20" s="5"/>
      <c r="D20" s="57"/>
      <c r="E20" s="58"/>
      <c r="F20" s="58"/>
      <c r="G20" s="58"/>
      <c r="H20" s="59"/>
      <c r="I20" s="3"/>
      <c r="J20" s="27">
        <f t="shared" si="0"/>
        <v>0</v>
      </c>
      <c r="K20" s="36"/>
    </row>
    <row r="21" spans="2:13">
      <c r="B21" s="41"/>
      <c r="C21" s="5"/>
      <c r="D21" s="57"/>
      <c r="E21" s="58"/>
      <c r="F21" s="58"/>
      <c r="G21" s="58"/>
      <c r="H21" s="59"/>
      <c r="I21" s="3"/>
      <c r="J21" s="27">
        <f t="shared" si="0"/>
        <v>0</v>
      </c>
      <c r="K21" s="36"/>
    </row>
    <row r="22" spans="2:13">
      <c r="B22" s="41"/>
      <c r="C22" s="5"/>
      <c r="D22" s="57"/>
      <c r="E22" s="58"/>
      <c r="F22" s="58"/>
      <c r="G22" s="58"/>
      <c r="H22" s="59"/>
      <c r="I22" s="3"/>
      <c r="J22" s="27">
        <f t="shared" si="0"/>
        <v>0</v>
      </c>
      <c r="K22" s="36"/>
    </row>
    <row r="23" spans="2:13">
      <c r="B23" s="41"/>
      <c r="C23" s="5"/>
      <c r="D23" s="57"/>
      <c r="E23" s="58"/>
      <c r="F23" s="58"/>
      <c r="G23" s="58"/>
      <c r="H23" s="59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50" t="s">
        <v>16</v>
      </c>
      <c r="I24" s="56"/>
      <c r="J24" s="27">
        <f>SUM(J17:J23)</f>
        <v>757.04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75" t="s">
        <v>12</v>
      </c>
      <c r="D27" s="75"/>
      <c r="E27" s="75"/>
      <c r="F27" s="75"/>
      <c r="G27" s="75"/>
      <c r="H27" s="21" t="s">
        <v>31</v>
      </c>
      <c r="I27" s="18">
        <v>101.33</v>
      </c>
      <c r="J27" s="19">
        <v>89.08</v>
      </c>
      <c r="K27" s="44"/>
    </row>
    <row r="28" spans="2:13">
      <c r="B28" s="45" t="s">
        <v>19</v>
      </c>
      <c r="C28" s="60"/>
      <c r="D28" s="61"/>
      <c r="E28" s="61"/>
      <c r="F28" s="61"/>
      <c r="G28" s="61"/>
      <c r="H28" s="62"/>
      <c r="I28" s="11">
        <v>3</v>
      </c>
      <c r="J28" s="11"/>
      <c r="K28" s="36"/>
    </row>
    <row r="29" spans="2:13">
      <c r="B29" s="41"/>
      <c r="C29" s="60"/>
      <c r="D29" s="61"/>
      <c r="E29" s="61"/>
      <c r="F29" s="61"/>
      <c r="G29" s="61"/>
      <c r="H29" s="62"/>
      <c r="I29" s="12"/>
      <c r="J29" s="12"/>
      <c r="K29" s="36"/>
      <c r="L29" s="13"/>
      <c r="M29" s="13"/>
    </row>
    <row r="30" spans="2:13">
      <c r="B30" s="41"/>
      <c r="C30" s="51"/>
      <c r="D30" s="52"/>
      <c r="E30" s="52"/>
      <c r="F30" s="52"/>
      <c r="G30" s="52"/>
      <c r="H30" s="53"/>
      <c r="I30" s="12"/>
      <c r="J30" s="12"/>
      <c r="K30" s="36"/>
      <c r="L30" s="14"/>
      <c r="M30" s="15"/>
    </row>
    <row r="31" spans="2:13">
      <c r="B31" s="41"/>
      <c r="C31" s="60"/>
      <c r="D31" s="61"/>
      <c r="E31" s="61"/>
      <c r="F31" s="61"/>
      <c r="G31" s="61"/>
      <c r="H31" s="62"/>
      <c r="I31" s="12"/>
      <c r="J31" s="12"/>
      <c r="K31" s="36"/>
      <c r="L31" s="14"/>
      <c r="M31" s="15"/>
    </row>
    <row r="32" spans="2:13">
      <c r="B32" s="41"/>
      <c r="C32" s="51"/>
      <c r="D32" s="52"/>
      <c r="E32" s="52"/>
      <c r="F32" s="52"/>
      <c r="G32" s="52"/>
      <c r="H32" s="53"/>
      <c r="I32" s="12"/>
      <c r="J32" s="12"/>
      <c r="K32" s="36"/>
    </row>
    <row r="33" spans="2:11">
      <c r="B33" s="41"/>
      <c r="C33" s="51"/>
      <c r="D33" s="52"/>
      <c r="E33" s="52"/>
      <c r="F33" s="52"/>
      <c r="G33" s="52"/>
      <c r="H33" s="53"/>
      <c r="I33" s="12"/>
      <c r="J33" s="12"/>
      <c r="K33" s="36"/>
    </row>
    <row r="34" spans="2:11">
      <c r="B34" s="41"/>
      <c r="C34" s="7"/>
      <c r="D34" s="7"/>
      <c r="E34" s="7"/>
      <c r="F34" s="55"/>
      <c r="G34" s="55"/>
      <c r="H34" s="22" t="s">
        <v>29</v>
      </c>
      <c r="I34" s="25">
        <f>SUM(I28:I33)</f>
        <v>3</v>
      </c>
      <c r="J34" s="25">
        <f>SUM(J28:J33)</f>
        <v>0</v>
      </c>
      <c r="K34" s="36"/>
    </row>
    <row r="35" spans="2:11">
      <c r="B35" s="41"/>
      <c r="C35" s="6"/>
      <c r="D35" s="6"/>
      <c r="E35" s="6"/>
      <c r="F35" s="54"/>
      <c r="G35" s="54"/>
      <c r="H35" s="23" t="s">
        <v>28</v>
      </c>
      <c r="I35" s="26">
        <f>I27*I34</f>
        <v>303.99</v>
      </c>
      <c r="J35" s="26">
        <f>J27*J34</f>
        <v>0</v>
      </c>
      <c r="K35" s="36"/>
    </row>
    <row r="36" spans="2:11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1">
      <c r="B37" s="41"/>
      <c r="C37" s="6"/>
      <c r="D37" s="6"/>
      <c r="E37" s="6"/>
      <c r="F37" s="6"/>
      <c r="G37" s="6"/>
      <c r="H37" s="50" t="s">
        <v>17</v>
      </c>
      <c r="I37" s="56"/>
      <c r="J37" s="24">
        <f>I35+J35</f>
        <v>303.99</v>
      </c>
      <c r="K37" s="46"/>
    </row>
    <row r="38" spans="2:11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1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1">
      <c r="B40" s="41"/>
      <c r="C40" s="6"/>
      <c r="D40" s="6"/>
      <c r="E40" s="6"/>
      <c r="F40" s="6"/>
      <c r="G40" s="16"/>
      <c r="H40" s="74" t="s">
        <v>23</v>
      </c>
      <c r="I40" s="74"/>
      <c r="J40" s="4">
        <v>1</v>
      </c>
      <c r="K40" s="36"/>
    </row>
    <row r="41" spans="2:11">
      <c r="B41" s="41"/>
      <c r="C41" s="6"/>
      <c r="D41" s="6"/>
      <c r="E41" s="6"/>
      <c r="F41" s="6"/>
      <c r="G41" s="16"/>
      <c r="H41" s="74" t="s">
        <v>25</v>
      </c>
      <c r="I41" s="74"/>
      <c r="J41" s="27">
        <f>G41*121</f>
        <v>0</v>
      </c>
      <c r="K41" s="36"/>
    </row>
    <row r="42" spans="2:11">
      <c r="B42" s="41"/>
      <c r="C42" s="6"/>
      <c r="D42" s="6"/>
      <c r="E42" s="6"/>
      <c r="F42" s="6"/>
      <c r="G42" s="16"/>
      <c r="H42" s="74" t="s">
        <v>24</v>
      </c>
      <c r="I42" s="74"/>
      <c r="J42" s="28">
        <f>G42*144</f>
        <v>0</v>
      </c>
      <c r="K42" s="36"/>
    </row>
    <row r="43" spans="2:11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1">
      <c r="B44" s="41"/>
      <c r="C44" s="6"/>
      <c r="D44" s="6"/>
      <c r="E44" s="6"/>
      <c r="F44" s="6"/>
      <c r="G44" s="6"/>
      <c r="H44" s="54" t="s">
        <v>22</v>
      </c>
      <c r="I44" s="73"/>
      <c r="J44" s="29">
        <f>J24+J37+J49</f>
        <v>1149.03</v>
      </c>
      <c r="K44" s="36"/>
    </row>
    <row r="45" spans="2:11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1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1">
      <c r="B47" s="41"/>
      <c r="C47" s="6"/>
      <c r="D47" s="6"/>
      <c r="E47" s="6"/>
      <c r="F47" s="6"/>
      <c r="G47" s="8" t="s">
        <v>13</v>
      </c>
      <c r="H47" s="30">
        <f>J24</f>
        <v>757.04</v>
      </c>
      <c r="I47" s="17">
        <v>0.45</v>
      </c>
      <c r="J47" s="27">
        <f>J24*1.45</f>
        <v>1097.7079999999999</v>
      </c>
      <c r="K47" s="36"/>
    </row>
    <row r="48" spans="2:11">
      <c r="B48" s="41"/>
      <c r="C48" s="6"/>
      <c r="D48" s="6"/>
      <c r="E48" s="6"/>
      <c r="F48" s="6"/>
      <c r="G48" s="8" t="s">
        <v>14</v>
      </c>
      <c r="H48" s="30">
        <f>J37</f>
        <v>303.99</v>
      </c>
      <c r="I48" s="17">
        <v>0.35</v>
      </c>
      <c r="J48" s="27">
        <f>I34*147</f>
        <v>441</v>
      </c>
      <c r="K48" s="36"/>
    </row>
    <row r="49" spans="2:11">
      <c r="B49" s="41"/>
      <c r="C49" s="6"/>
      <c r="D49" s="6"/>
      <c r="E49" s="6"/>
      <c r="F49" s="40"/>
      <c r="G49" s="40"/>
      <c r="H49" s="72" t="s">
        <v>27</v>
      </c>
      <c r="I49" s="72"/>
      <c r="J49" s="27">
        <v>88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50" t="s">
        <v>20</v>
      </c>
      <c r="I51" s="56"/>
      <c r="J51" s="27">
        <f>SUM(J47:J49)</f>
        <v>1626.7079999999999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50" t="s">
        <v>35</v>
      </c>
      <c r="I53" s="50"/>
      <c r="J53" s="4">
        <v>2806.05</v>
      </c>
      <c r="K53" s="36"/>
    </row>
    <row r="54" spans="2:11">
      <c r="B54" s="41"/>
      <c r="C54" s="6"/>
      <c r="D54" s="6"/>
      <c r="E54" s="6"/>
      <c r="F54" s="6"/>
      <c r="G54" s="6"/>
      <c r="H54" s="50" t="s">
        <v>36</v>
      </c>
      <c r="I54" s="50"/>
      <c r="J54" s="27">
        <f>J51</f>
        <v>1626.7079999999999</v>
      </c>
      <c r="K54" s="36"/>
    </row>
    <row r="55" spans="2:11">
      <c r="B55" s="41"/>
      <c r="C55" s="6"/>
      <c r="D55" s="6"/>
      <c r="E55" s="6"/>
      <c r="F55" s="6"/>
      <c r="G55" s="6"/>
      <c r="H55" s="50" t="s">
        <v>34</v>
      </c>
      <c r="I55" s="50"/>
      <c r="J55" s="27">
        <f>J53-J54</f>
        <v>1179.3420000000003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electLockedCells="1"/>
  <mergeCells count="38"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2016-07-05T13:28:31Z</dcterms:modified>
</cp:coreProperties>
</file>