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11180" yWindow="20" windowWidth="15660" windowHeight="143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1" l="1"/>
  <c r="J24" i="1"/>
  <c r="I38" i="1"/>
  <c r="J52" i="1"/>
  <c r="J23" i="1"/>
  <c r="J18" i="1"/>
  <c r="J19" i="1"/>
  <c r="J20" i="1"/>
  <c r="J21" i="1"/>
  <c r="J22" i="1"/>
  <c r="J26" i="1"/>
  <c r="J17" i="1"/>
  <c r="J27" i="1"/>
  <c r="H51" i="1"/>
  <c r="J51" i="1"/>
  <c r="J44" i="1"/>
  <c r="I39" i="1"/>
  <c r="J38" i="1"/>
  <c r="J39" i="1"/>
  <c r="J41" i="1"/>
  <c r="J45" i="1"/>
  <c r="J46" i="1"/>
  <c r="J53" i="1"/>
  <c r="J55" i="1"/>
  <c r="J58" i="1"/>
  <c r="J59" i="1"/>
  <c r="J48" i="1"/>
  <c r="H52" i="1"/>
</calcChain>
</file>

<file path=xl/sharedStrings.xml><?xml version="1.0" encoding="utf-8"?>
<sst xmlns="http://schemas.openxmlformats.org/spreadsheetml/2006/main" count="55" uniqueCount="54">
  <si>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</si>
  <si>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</si>
  <si>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</si>
  <si>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</si>
  <si>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</si>
  <si>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</si>
  <si>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</si>
  <si>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</si>
  <si>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</si>
  <si>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</si>
  <si>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</si>
  <si>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</si>
  <si>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</si>
  <si>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</si>
  <si>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</si>
  <si>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</si>
  <si>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</si>
  <si>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</si>
  <si>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</si>
  <si>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</si>
  <si>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</si>
  <si>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</si>
  <si>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</si>
  <si>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</si>
  <si>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</si>
  <si>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</si>
  <si>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</si>
  <si>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</si>
  <si>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</si>
  <si>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</si>
  <si>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</si>
  <si>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</si>
  <si>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</si>
  <si>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</si>
  <si>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</si>
  <si>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</si>
  <si>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</si>
  <si>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</si>
  <si>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</si>
  <si>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C-75 Belts</t>
  </si>
  <si>
    <t>Discharge Springs: 029-15292-000</t>
  </si>
  <si>
    <t>Suction Springs: 029-15292-000</t>
  </si>
  <si>
    <t>15 - Suction Valve: 665-24831-000</t>
  </si>
  <si>
    <t>21 - Discharge Valve: 665-24832-000</t>
  </si>
  <si>
    <t>19- Beveled Gasket: 028-00574-000</t>
  </si>
  <si>
    <t>Recover Refrigerant from Transfer Unit &amp; Lockout</t>
  </si>
  <si>
    <t>Install New Gaskets, Reassemble, Evacuate, Change Oil</t>
  </si>
  <si>
    <t>Leak test, Replace Belts and Align Pulleys</t>
  </si>
  <si>
    <t>Remove Condenser Heads and Clean Tubes</t>
  </si>
  <si>
    <t>Clean Transfer Unit and Area and Unlock</t>
  </si>
  <si>
    <t>Miscellaneous</t>
  </si>
  <si>
    <t>Central Recovery System Maintenance</t>
  </si>
  <si>
    <t>Inspect Compressor Internals, Replace Valves</t>
  </si>
  <si>
    <t>Dissassemble, Remove 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</si>
</sst>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4" fontId="0" fillId="0" borderId="0" xfId="0" applyNumberFormat="1" applyProtection="1">
      <protection locked="0"/>
    </xf>
    <xf numFmtId="0" fontId="6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1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tabSelected="1" topLeftCell="A13" zoomScale="125" zoomScaleNormal="125" zoomScalePageLayoutView="125" workbookViewId="0">
      <selection activeCell="C33" sqref="C33:H33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1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3" t="s">
        <v>30</v>
      </c>
      <c r="G5" s="63"/>
      <c r="H5" s="63"/>
      <c r="I5" s="63"/>
      <c r="J5" s="63"/>
      <c r="K5" s="36"/>
    </row>
    <row r="6" spans="2:11">
      <c r="B6" s="37"/>
      <c r="C6" s="7"/>
      <c r="D6" s="7"/>
      <c r="E6" s="7"/>
      <c r="F6" s="63"/>
      <c r="G6" s="63"/>
      <c r="H6" s="63"/>
      <c r="I6" s="63"/>
      <c r="J6" s="63"/>
      <c r="K6" s="36"/>
    </row>
    <row r="7" spans="2:11">
      <c r="B7" s="38" t="s">
        <v>5</v>
      </c>
      <c r="C7" s="67">
        <v>42604</v>
      </c>
      <c r="D7" s="68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9"/>
      <c r="D8" s="70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59" t="s">
        <v>37</v>
      </c>
      <c r="D9" s="60"/>
      <c r="E9" s="60"/>
      <c r="F9" s="60"/>
      <c r="G9" s="60"/>
      <c r="H9" s="61"/>
      <c r="I9" s="6"/>
      <c r="J9" s="6"/>
      <c r="K9" s="36"/>
    </row>
    <row r="10" spans="2:11">
      <c r="B10" s="38" t="s">
        <v>0</v>
      </c>
      <c r="C10" s="59" t="s">
        <v>38</v>
      </c>
      <c r="D10" s="60"/>
      <c r="E10" s="60"/>
      <c r="F10" s="60"/>
      <c r="G10" s="60"/>
      <c r="H10" s="61"/>
      <c r="I10" s="6"/>
      <c r="J10" s="6"/>
      <c r="K10" s="36"/>
    </row>
    <row r="11" spans="2:11">
      <c r="B11" s="38" t="s">
        <v>18</v>
      </c>
      <c r="C11" s="59"/>
      <c r="D11" s="60"/>
      <c r="E11" s="60"/>
      <c r="F11" s="60"/>
      <c r="G11" s="60"/>
      <c r="H11" s="61"/>
      <c r="I11" s="6"/>
      <c r="J11" s="6"/>
      <c r="K11" s="36"/>
    </row>
    <row r="12" spans="2:11">
      <c r="B12" s="38" t="s">
        <v>2</v>
      </c>
      <c r="C12" s="59"/>
      <c r="D12" s="60"/>
      <c r="E12" s="60"/>
      <c r="F12" s="60"/>
      <c r="G12" s="60"/>
      <c r="H12" s="61"/>
      <c r="I12" s="6"/>
      <c r="J12" s="6"/>
      <c r="K12" s="36"/>
    </row>
    <row r="13" spans="2:11">
      <c r="B13" s="38" t="s">
        <v>3</v>
      </c>
      <c r="C13" s="66"/>
      <c r="D13" s="60"/>
      <c r="E13" s="60"/>
      <c r="F13" s="60"/>
      <c r="G13" s="60"/>
      <c r="H13" s="61"/>
      <c r="I13" s="6"/>
      <c r="J13" s="6"/>
      <c r="K13" s="36"/>
    </row>
    <row r="14" spans="2:11">
      <c r="B14" s="72" t="s">
        <v>4</v>
      </c>
      <c r="C14" s="73"/>
      <c r="D14" s="53" t="s">
        <v>51</v>
      </c>
      <c r="E14" s="54"/>
      <c r="F14" s="54"/>
      <c r="G14" s="54"/>
      <c r="H14" s="54"/>
      <c r="I14" s="54"/>
      <c r="J14" s="55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71" t="s">
        <v>9</v>
      </c>
      <c r="F16" s="71"/>
      <c r="G16" s="42"/>
      <c r="H16" s="42"/>
      <c r="I16" s="42" t="s">
        <v>11</v>
      </c>
      <c r="J16" s="14" t="s">
        <v>10</v>
      </c>
      <c r="K16" s="36"/>
    </row>
    <row r="17" spans="2:14">
      <c r="B17" s="44" t="s">
        <v>7</v>
      </c>
      <c r="C17" s="2"/>
      <c r="D17" s="62"/>
      <c r="E17" s="60"/>
      <c r="F17" s="60"/>
      <c r="G17" s="60"/>
      <c r="H17" s="61"/>
      <c r="I17" s="3"/>
      <c r="J17" s="27">
        <f>C17*I17</f>
        <v>0</v>
      </c>
      <c r="K17" s="36"/>
    </row>
    <row r="18" spans="2:14">
      <c r="B18" s="41"/>
      <c r="C18" s="5"/>
      <c r="D18" s="59"/>
      <c r="E18" s="60"/>
      <c r="F18" s="60"/>
      <c r="G18" s="60"/>
      <c r="H18" s="61"/>
      <c r="I18" s="3"/>
      <c r="J18" s="27">
        <f t="shared" ref="J18:J26" si="0">C18*I18</f>
        <v>0</v>
      </c>
      <c r="K18" s="36"/>
    </row>
    <row r="19" spans="2:14">
      <c r="B19" s="41"/>
      <c r="C19" s="5">
        <v>2</v>
      </c>
      <c r="D19" s="59" t="s">
        <v>39</v>
      </c>
      <c r="E19" s="60"/>
      <c r="F19" s="60"/>
      <c r="G19" s="60"/>
      <c r="H19" s="61"/>
      <c r="I19" s="3">
        <v>40</v>
      </c>
      <c r="J19" s="27">
        <f t="shared" si="0"/>
        <v>80</v>
      </c>
      <c r="K19" s="36"/>
    </row>
    <row r="20" spans="2:14">
      <c r="B20" s="41"/>
      <c r="C20" s="5">
        <v>20</v>
      </c>
      <c r="D20" s="59" t="s">
        <v>40</v>
      </c>
      <c r="E20" s="60"/>
      <c r="F20" s="60"/>
      <c r="G20" s="60"/>
      <c r="H20" s="61"/>
      <c r="I20" s="3">
        <v>0.54</v>
      </c>
      <c r="J20" s="27">
        <f t="shared" si="0"/>
        <v>10.8</v>
      </c>
      <c r="K20" s="36"/>
    </row>
    <row r="21" spans="2:14">
      <c r="B21" s="41"/>
      <c r="C21" s="5">
        <v>30</v>
      </c>
      <c r="D21" s="59" t="s">
        <v>41</v>
      </c>
      <c r="E21" s="60"/>
      <c r="F21" s="60"/>
      <c r="G21" s="60"/>
      <c r="H21" s="61"/>
      <c r="I21" s="3">
        <v>0.54</v>
      </c>
      <c r="J21" s="27">
        <f t="shared" si="0"/>
        <v>16.200000000000003</v>
      </c>
      <c r="K21" s="36"/>
    </row>
    <row r="22" spans="2:14">
      <c r="B22" s="41"/>
      <c r="C22" s="5">
        <v>3</v>
      </c>
      <c r="D22" s="59" t="s">
        <v>42</v>
      </c>
      <c r="E22" s="60"/>
      <c r="F22" s="60"/>
      <c r="G22" s="60"/>
      <c r="H22" s="61"/>
      <c r="I22" s="3">
        <v>45</v>
      </c>
      <c r="J22" s="27">
        <f t="shared" si="0"/>
        <v>135</v>
      </c>
      <c r="K22" s="36"/>
    </row>
    <row r="23" spans="2:14">
      <c r="B23" s="41"/>
      <c r="C23" s="5">
        <v>3</v>
      </c>
      <c r="D23" s="59" t="s">
        <v>43</v>
      </c>
      <c r="E23" s="60"/>
      <c r="F23" s="60"/>
      <c r="G23" s="60"/>
      <c r="H23" s="61"/>
      <c r="I23" s="3">
        <v>36</v>
      </c>
      <c r="J23" s="27">
        <f t="shared" si="0"/>
        <v>108</v>
      </c>
      <c r="K23" s="36"/>
    </row>
    <row r="24" spans="2:14">
      <c r="B24" s="41"/>
      <c r="C24" s="5">
        <v>4</v>
      </c>
      <c r="D24" s="59" t="s">
        <v>44</v>
      </c>
      <c r="E24" s="60"/>
      <c r="F24" s="60"/>
      <c r="G24" s="60"/>
      <c r="H24" s="61"/>
      <c r="I24" s="3">
        <v>6</v>
      </c>
      <c r="J24" s="27">
        <f t="shared" ref="J24:J25" si="1">C24*I24</f>
        <v>24</v>
      </c>
      <c r="K24" s="36"/>
    </row>
    <row r="25" spans="2:14">
      <c r="B25" s="41"/>
      <c r="C25" s="5">
        <v>1</v>
      </c>
      <c r="D25" s="59" t="s">
        <v>50</v>
      </c>
      <c r="E25" s="60"/>
      <c r="F25" s="60"/>
      <c r="G25" s="60"/>
      <c r="H25" s="61"/>
      <c r="I25" s="3">
        <v>50</v>
      </c>
      <c r="J25" s="27">
        <f t="shared" si="1"/>
        <v>50</v>
      </c>
      <c r="K25" s="36"/>
    </row>
    <row r="26" spans="2:14">
      <c r="B26" s="41"/>
      <c r="C26" s="5"/>
      <c r="D26" s="59"/>
      <c r="E26" s="60"/>
      <c r="F26" s="60"/>
      <c r="G26" s="60"/>
      <c r="H26" s="61"/>
      <c r="I26" s="3"/>
      <c r="J26" s="27">
        <f t="shared" si="0"/>
        <v>0</v>
      </c>
      <c r="K26" s="36"/>
    </row>
    <row r="27" spans="2:14">
      <c r="B27" s="41"/>
      <c r="C27" s="6"/>
      <c r="D27" s="6"/>
      <c r="E27" s="7"/>
      <c r="F27" s="7"/>
      <c r="G27" s="7"/>
      <c r="H27" s="64" t="s">
        <v>16</v>
      </c>
      <c r="I27" s="65"/>
      <c r="J27" s="27">
        <f>SUM(J17:J26)</f>
        <v>424</v>
      </c>
      <c r="K27" s="36"/>
    </row>
    <row r="28" spans="2:14">
      <c r="B28" s="41"/>
      <c r="C28" s="6"/>
      <c r="D28" s="6"/>
      <c r="E28" s="7"/>
      <c r="F28" s="7"/>
      <c r="G28" s="7"/>
      <c r="H28" s="8"/>
      <c r="I28" s="8"/>
      <c r="J28" s="9"/>
      <c r="K28" s="36"/>
    </row>
    <row r="29" spans="2:14" ht="13" thickBot="1">
      <c r="B29" s="41"/>
      <c r="C29" s="6"/>
      <c r="D29" s="6"/>
      <c r="E29" s="6"/>
      <c r="F29" s="6"/>
      <c r="G29" s="6"/>
      <c r="H29" s="10"/>
      <c r="I29" s="20" t="s">
        <v>32</v>
      </c>
      <c r="J29" s="20" t="s">
        <v>33</v>
      </c>
      <c r="K29" s="36"/>
    </row>
    <row r="30" spans="2:14" ht="13" thickBot="1">
      <c r="B30" s="39"/>
      <c r="C30" s="52" t="s">
        <v>12</v>
      </c>
      <c r="D30" s="52"/>
      <c r="E30" s="52"/>
      <c r="F30" s="52"/>
      <c r="G30" s="52"/>
      <c r="H30" s="21" t="s">
        <v>31</v>
      </c>
      <c r="I30" s="18">
        <v>101.33</v>
      </c>
      <c r="J30" s="19">
        <v>89.08</v>
      </c>
      <c r="K30" s="45"/>
      <c r="N30" s="51"/>
    </row>
    <row r="31" spans="2:14">
      <c r="B31" s="46" t="s">
        <v>19</v>
      </c>
      <c r="C31" s="56" t="s">
        <v>45</v>
      </c>
      <c r="D31" s="57"/>
      <c r="E31" s="57"/>
      <c r="F31" s="57"/>
      <c r="G31" s="57"/>
      <c r="H31" s="58"/>
      <c r="I31" s="11"/>
      <c r="J31" s="11"/>
      <c r="K31" s="36"/>
    </row>
    <row r="32" spans="2:14">
      <c r="B32" s="41"/>
      <c r="C32" s="56" t="s">
        <v>53</v>
      </c>
      <c r="D32" s="57"/>
      <c r="E32" s="57"/>
      <c r="F32" s="57"/>
      <c r="G32" s="57"/>
      <c r="H32" s="58"/>
      <c r="I32" s="12"/>
      <c r="J32" s="12"/>
      <c r="K32" s="36"/>
      <c r="L32" s="13"/>
      <c r="M32" s="13"/>
    </row>
    <row r="33" spans="2:13">
      <c r="B33" s="41"/>
      <c r="C33" s="53" t="s">
        <v>52</v>
      </c>
      <c r="D33" s="54"/>
      <c r="E33" s="54"/>
      <c r="F33" s="54"/>
      <c r="G33" s="54"/>
      <c r="H33" s="55"/>
      <c r="I33" s="12">
        <v>8</v>
      </c>
      <c r="J33" s="12"/>
      <c r="K33" s="36"/>
      <c r="L33" s="14"/>
      <c r="M33" s="15"/>
    </row>
    <row r="34" spans="2:13">
      <c r="B34" s="41"/>
      <c r="C34" s="56" t="s">
        <v>46</v>
      </c>
      <c r="D34" s="57"/>
      <c r="E34" s="57"/>
      <c r="F34" s="57"/>
      <c r="G34" s="57"/>
      <c r="H34" s="58"/>
      <c r="I34" s="12">
        <v>8</v>
      </c>
      <c r="J34" s="12"/>
      <c r="K34" s="36"/>
      <c r="L34" s="14"/>
      <c r="M34" s="15"/>
    </row>
    <row r="35" spans="2:13">
      <c r="B35" s="41"/>
      <c r="C35" s="53" t="s">
        <v>47</v>
      </c>
      <c r="D35" s="54"/>
      <c r="E35" s="54"/>
      <c r="F35" s="54"/>
      <c r="G35" s="54"/>
      <c r="H35" s="55"/>
      <c r="I35" s="12"/>
      <c r="J35" s="12"/>
      <c r="K35" s="36"/>
      <c r="L35" s="43"/>
      <c r="M35" s="15"/>
    </row>
    <row r="36" spans="2:13">
      <c r="B36" s="41"/>
      <c r="C36" s="53" t="s">
        <v>48</v>
      </c>
      <c r="D36" s="54"/>
      <c r="E36" s="54"/>
      <c r="F36" s="54"/>
      <c r="G36" s="54"/>
      <c r="H36" s="55"/>
      <c r="I36" s="12">
        <v>8</v>
      </c>
      <c r="J36" s="12"/>
      <c r="K36" s="36"/>
    </row>
    <row r="37" spans="2:13">
      <c r="B37" s="41"/>
      <c r="C37" s="53" t="s">
        <v>49</v>
      </c>
      <c r="D37" s="54"/>
      <c r="E37" s="54"/>
      <c r="F37" s="54"/>
      <c r="G37" s="54"/>
      <c r="H37" s="55"/>
      <c r="I37" s="12"/>
      <c r="J37" s="12"/>
      <c r="K37" s="36"/>
    </row>
    <row r="38" spans="2:13">
      <c r="B38" s="41"/>
      <c r="C38" s="7"/>
      <c r="D38" s="7"/>
      <c r="E38" s="7"/>
      <c r="F38" s="75"/>
      <c r="G38" s="75"/>
      <c r="H38" s="22" t="s">
        <v>29</v>
      </c>
      <c r="I38" s="25">
        <f>SUM(I31:I37)</f>
        <v>24</v>
      </c>
      <c r="J38" s="25">
        <f>SUM(J31:J37)</f>
        <v>0</v>
      </c>
      <c r="K38" s="36"/>
    </row>
    <row r="39" spans="2:13">
      <c r="B39" s="41"/>
      <c r="C39" s="6"/>
      <c r="D39" s="6"/>
      <c r="E39" s="6"/>
      <c r="F39" s="74"/>
      <c r="G39" s="74"/>
      <c r="H39" s="23" t="s">
        <v>28</v>
      </c>
      <c r="I39" s="26">
        <f>I30*I38</f>
        <v>2431.92</v>
      </c>
      <c r="J39" s="26">
        <f>J30*J38</f>
        <v>0</v>
      </c>
      <c r="K39" s="36"/>
    </row>
    <row r="40" spans="2:13">
      <c r="B40" s="41"/>
      <c r="C40" s="6"/>
      <c r="D40" s="6"/>
      <c r="E40" s="6"/>
      <c r="F40" s="6"/>
      <c r="G40" s="6"/>
      <c r="H40" s="6"/>
      <c r="I40" s="6"/>
      <c r="J40" s="6"/>
      <c r="K40" s="36"/>
    </row>
    <row r="41" spans="2:13">
      <c r="B41" s="41"/>
      <c r="C41" s="6"/>
      <c r="D41" s="6"/>
      <c r="E41" s="6"/>
      <c r="F41" s="6"/>
      <c r="G41" s="6"/>
      <c r="H41" s="64" t="s">
        <v>17</v>
      </c>
      <c r="I41" s="65"/>
      <c r="J41" s="24">
        <f>I39+J39</f>
        <v>2431.92</v>
      </c>
      <c r="K41" s="47"/>
    </row>
    <row r="42" spans="2:13">
      <c r="B42" s="41"/>
      <c r="C42" s="6"/>
      <c r="D42" s="6"/>
      <c r="E42" s="6"/>
      <c r="F42" s="6"/>
      <c r="G42" s="6"/>
      <c r="H42" s="6"/>
      <c r="I42" s="6"/>
      <c r="J42" s="6"/>
      <c r="K42" s="36"/>
    </row>
    <row r="43" spans="2:13">
      <c r="B43" s="41"/>
      <c r="C43" s="6"/>
      <c r="D43" s="6"/>
      <c r="E43" s="6"/>
      <c r="F43" s="6"/>
      <c r="G43" s="10" t="s">
        <v>26</v>
      </c>
      <c r="H43" s="8"/>
      <c r="I43" s="8"/>
      <c r="J43" s="9"/>
      <c r="K43" s="36"/>
    </row>
    <row r="44" spans="2:13">
      <c r="B44" s="41"/>
      <c r="C44" s="6"/>
      <c r="D44" s="6"/>
      <c r="E44" s="6"/>
      <c r="F44" s="6"/>
      <c r="G44" s="16">
        <v>0</v>
      </c>
      <c r="H44" s="78" t="s">
        <v>23</v>
      </c>
      <c r="I44" s="78"/>
      <c r="J44" s="27">
        <f>G44*88</f>
        <v>0</v>
      </c>
      <c r="K44" s="36"/>
    </row>
    <row r="45" spans="2:13">
      <c r="B45" s="41"/>
      <c r="C45" s="6"/>
      <c r="D45" s="6"/>
      <c r="E45" s="6"/>
      <c r="F45" s="6"/>
      <c r="G45" s="16"/>
      <c r="H45" s="78" t="s">
        <v>25</v>
      </c>
      <c r="I45" s="78"/>
      <c r="J45" s="27">
        <f>G45*121</f>
        <v>0</v>
      </c>
      <c r="K45" s="36"/>
    </row>
    <row r="46" spans="2:13">
      <c r="B46" s="41"/>
      <c r="C46" s="6"/>
      <c r="D46" s="6"/>
      <c r="E46" s="6"/>
      <c r="F46" s="6"/>
      <c r="G46" s="16"/>
      <c r="H46" s="78" t="s">
        <v>24</v>
      </c>
      <c r="I46" s="78"/>
      <c r="J46" s="28">
        <f>G46*144</f>
        <v>0</v>
      </c>
      <c r="K46" s="36"/>
    </row>
    <row r="47" spans="2:13">
      <c r="B47" s="41"/>
      <c r="C47" s="6"/>
      <c r="D47" s="6"/>
      <c r="E47" s="6"/>
      <c r="F47" s="6"/>
      <c r="G47" s="8"/>
      <c r="H47" s="8"/>
      <c r="I47" s="8"/>
      <c r="J47" s="9"/>
      <c r="K47" s="36"/>
    </row>
    <row r="48" spans="2:13">
      <c r="B48" s="41"/>
      <c r="C48" s="6"/>
      <c r="D48" s="6"/>
      <c r="E48" s="6"/>
      <c r="F48" s="6"/>
      <c r="G48" s="6"/>
      <c r="H48" s="74" t="s">
        <v>22</v>
      </c>
      <c r="I48" s="77"/>
      <c r="J48" s="29">
        <f>J27+J41+J53</f>
        <v>2855.92</v>
      </c>
      <c r="K48" s="36"/>
    </row>
    <row r="49" spans="2:11">
      <c r="B49" s="41"/>
      <c r="C49" s="6"/>
      <c r="D49" s="6"/>
      <c r="E49" s="6"/>
      <c r="F49" s="6"/>
      <c r="G49" s="6"/>
      <c r="H49" s="6"/>
      <c r="I49" s="6"/>
      <c r="J49" s="6"/>
      <c r="K49" s="36"/>
    </row>
    <row r="50" spans="2:11">
      <c r="B50" s="41"/>
      <c r="C50" s="6"/>
      <c r="D50" s="6"/>
      <c r="E50" s="6"/>
      <c r="F50" s="6"/>
      <c r="G50" s="6"/>
      <c r="H50" s="7" t="s">
        <v>21</v>
      </c>
      <c r="I50" s="7" t="s">
        <v>15</v>
      </c>
      <c r="J50" s="7" t="s">
        <v>10</v>
      </c>
      <c r="K50" s="36"/>
    </row>
    <row r="51" spans="2:11">
      <c r="B51" s="41"/>
      <c r="C51" s="6"/>
      <c r="D51" s="6"/>
      <c r="E51" s="6"/>
      <c r="F51" s="6"/>
      <c r="G51" s="8" t="s">
        <v>13</v>
      </c>
      <c r="H51" s="30">
        <f>J27</f>
        <v>424</v>
      </c>
      <c r="I51" s="17">
        <v>0.32</v>
      </c>
      <c r="J51" s="27">
        <f>H51*1.45</f>
        <v>614.79999999999995</v>
      </c>
      <c r="K51" s="36"/>
    </row>
    <row r="52" spans="2:11">
      <c r="B52" s="41"/>
      <c r="C52" s="6"/>
      <c r="D52" s="6"/>
      <c r="E52" s="6"/>
      <c r="F52" s="6"/>
      <c r="G52" s="8" t="s">
        <v>14</v>
      </c>
      <c r="H52" s="30">
        <f>J41</f>
        <v>2431.92</v>
      </c>
      <c r="I52" s="17">
        <v>0.3</v>
      </c>
      <c r="J52" s="27">
        <f>I38*147</f>
        <v>3528</v>
      </c>
      <c r="K52" s="36"/>
    </row>
    <row r="53" spans="2:11">
      <c r="B53" s="41"/>
      <c r="C53" s="6"/>
      <c r="D53" s="6"/>
      <c r="E53" s="6"/>
      <c r="F53" s="40"/>
      <c r="G53" s="40"/>
      <c r="H53" s="76" t="s">
        <v>27</v>
      </c>
      <c r="I53" s="76"/>
      <c r="J53" s="27">
        <f>SUM(J44:J46)</f>
        <v>0</v>
      </c>
      <c r="K53" s="36"/>
    </row>
    <row r="54" spans="2:11">
      <c r="B54" s="41"/>
      <c r="C54" s="6"/>
      <c r="D54" s="6"/>
      <c r="E54" s="6"/>
      <c r="F54" s="40"/>
      <c r="G54" s="40"/>
      <c r="H54" s="14"/>
      <c r="I54" s="14"/>
      <c r="J54" s="6"/>
      <c r="K54" s="36"/>
    </row>
    <row r="55" spans="2:11">
      <c r="B55" s="41"/>
      <c r="C55" s="6"/>
      <c r="D55" s="6"/>
      <c r="E55" s="6"/>
      <c r="F55" s="6"/>
      <c r="G55" s="6"/>
      <c r="H55" s="64" t="s">
        <v>20</v>
      </c>
      <c r="I55" s="65"/>
      <c r="J55" s="27">
        <f>SUM(J51:J53)</f>
        <v>4142.8</v>
      </c>
      <c r="K55" s="36"/>
    </row>
    <row r="56" spans="2:11">
      <c r="B56" s="41"/>
      <c r="C56" s="6"/>
      <c r="D56" s="6"/>
      <c r="E56" s="6"/>
      <c r="F56" s="6"/>
      <c r="G56" s="6"/>
      <c r="H56" s="6"/>
      <c r="I56" s="6"/>
      <c r="J56" s="6"/>
      <c r="K56" s="36"/>
    </row>
    <row r="57" spans="2:11">
      <c r="B57" s="41"/>
      <c r="C57" s="6"/>
      <c r="D57" s="6"/>
      <c r="E57" s="6"/>
      <c r="F57" s="6"/>
      <c r="G57" s="6"/>
      <c r="H57" s="64" t="s">
        <v>35</v>
      </c>
      <c r="I57" s="64"/>
      <c r="J57" s="4">
        <v>3920.91</v>
      </c>
      <c r="K57" s="36"/>
    </row>
    <row r="58" spans="2:11">
      <c r="B58" s="41"/>
      <c r="C58" s="6"/>
      <c r="D58" s="6"/>
      <c r="E58" s="6"/>
      <c r="F58" s="6"/>
      <c r="G58" s="6"/>
      <c r="H58" s="64" t="s">
        <v>36</v>
      </c>
      <c r="I58" s="64"/>
      <c r="J58" s="27">
        <f>J55</f>
        <v>4142.8</v>
      </c>
      <c r="K58" s="36"/>
    </row>
    <row r="59" spans="2:11">
      <c r="B59" s="41"/>
      <c r="C59" s="6"/>
      <c r="D59" s="6"/>
      <c r="E59" s="6"/>
      <c r="F59" s="6"/>
      <c r="G59" s="6"/>
      <c r="H59" s="64" t="s">
        <v>34</v>
      </c>
      <c r="I59" s="64"/>
      <c r="J59" s="27">
        <f>J57-J58</f>
        <v>-221.89000000000033</v>
      </c>
      <c r="K59" s="36"/>
    </row>
    <row r="60" spans="2:11" ht="13" thickBot="1">
      <c r="B60" s="48"/>
      <c r="C60" s="49"/>
      <c r="D60" s="49"/>
      <c r="E60" s="49"/>
      <c r="F60" s="49"/>
      <c r="G60" s="49"/>
      <c r="H60" s="49"/>
      <c r="I60" s="49"/>
      <c r="J60" s="49"/>
      <c r="K60" s="50"/>
    </row>
  </sheetData>
  <sheetProtection selectLockedCells="1"/>
  <mergeCells count="42">
    <mergeCell ref="H59:I59"/>
    <mergeCell ref="C36:H36"/>
    <mergeCell ref="C37:H37"/>
    <mergeCell ref="H57:I57"/>
    <mergeCell ref="H58:I58"/>
    <mergeCell ref="F39:G39"/>
    <mergeCell ref="F38:G38"/>
    <mergeCell ref="H55:I55"/>
    <mergeCell ref="H53:I53"/>
    <mergeCell ref="H48:I48"/>
    <mergeCell ref="H44:I44"/>
    <mergeCell ref="H45:I45"/>
    <mergeCell ref="H46:I46"/>
    <mergeCell ref="H41:I41"/>
    <mergeCell ref="D22:H22"/>
    <mergeCell ref="D26:H26"/>
    <mergeCell ref="C31:H31"/>
    <mergeCell ref="C32:H32"/>
    <mergeCell ref="F5:J6"/>
    <mergeCell ref="C9:H9"/>
    <mergeCell ref="C10:H10"/>
    <mergeCell ref="H27:I27"/>
    <mergeCell ref="C13:H13"/>
    <mergeCell ref="C12:H12"/>
    <mergeCell ref="C7:D7"/>
    <mergeCell ref="C8:D8"/>
    <mergeCell ref="C11:H11"/>
    <mergeCell ref="E16:F16"/>
    <mergeCell ref="B14:C14"/>
    <mergeCell ref="D14:J14"/>
    <mergeCell ref="D17:H17"/>
    <mergeCell ref="D18:H18"/>
    <mergeCell ref="D19:H19"/>
    <mergeCell ref="D20:H20"/>
    <mergeCell ref="D21:H21"/>
    <mergeCell ref="C30:G30"/>
    <mergeCell ref="C33:H33"/>
    <mergeCell ref="C34:H34"/>
    <mergeCell ref="C35:H35"/>
    <mergeCell ref="D23:H23"/>
    <mergeCell ref="D24:H24"/>
    <mergeCell ref="D25:H25"/>
  </mergeCells>
  <phoneticPr fontId="2" type="noConversion"/>
  <pageMargins left="0.75" right="0.75" top="1" bottom="1" header="0.5" footer="0.5"/>
  <pageSetup orientation="portrait"/>
  <headerFooter alignWithMargins="0"/>
  <ignoredErrors>
    <ignoredError sqref="I38:J38" formulaRange="1"/>
    <ignoredError sqref="J59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2016-08-23T13:11:35Z</dcterms:modified>
</cp:coreProperties>
</file>