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Sheet1!$A$1:$K$86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I50" i="1"/>
  <c r="J43" i="1"/>
  <c r="J42" i="1"/>
  <c r="J36" i="1"/>
  <c r="J44" i="1"/>
  <c r="J41" i="1"/>
  <c r="J40" i="1"/>
  <c r="J39" i="1"/>
  <c r="J38" i="1"/>
  <c r="J37" i="1"/>
  <c r="J35" i="1"/>
  <c r="C7" i="1"/>
  <c r="J34" i="1"/>
  <c r="J45" i="1"/>
  <c r="J46" i="1"/>
  <c r="J47" i="1"/>
  <c r="J18" i="1"/>
  <c r="J19" i="1"/>
  <c r="J20" i="1"/>
  <c r="J21" i="1"/>
  <c r="J22" i="1"/>
  <c r="J23" i="1"/>
  <c r="J24" i="1"/>
  <c r="J25" i="1"/>
  <c r="J28" i="1"/>
  <c r="J29" i="1"/>
  <c r="J30" i="1"/>
  <c r="J31" i="1"/>
  <c r="J76" i="1"/>
  <c r="J65" i="1"/>
  <c r="J66" i="1"/>
  <c r="I65" i="1"/>
  <c r="I66" i="1"/>
  <c r="J77" i="1"/>
  <c r="J71" i="1"/>
  <c r="J72" i="1"/>
  <c r="J73" i="1"/>
  <c r="J78" i="1"/>
  <c r="J80" i="1"/>
  <c r="J83" i="1"/>
  <c r="C79" i="1"/>
  <c r="J68" i="1"/>
  <c r="J84" i="1"/>
</calcChain>
</file>

<file path=xl/sharedStrings.xml><?xml version="1.0" encoding="utf-8"?>
<sst xmlns="http://schemas.openxmlformats.org/spreadsheetml/2006/main" count="94" uniqueCount="83">
  <si>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</si>
  <si>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</si>
  <si>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</si>
  <si>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</si>
  <si>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</si>
  <si>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</si>
  <si>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</si>
  <si>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</si>
  <si>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</si>
  <si>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</si>
  <si>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</si>
  <si>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</si>
  <si>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</si>
  <si>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</si>
  <si>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</si>
  <si>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</si>
  <si>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</si>
  <si>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</si>
  <si>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</si>
  <si>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</si>
  <si>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</si>
  <si>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</si>
  <si>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</si>
  <si>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</si>
  <si>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</si>
  <si>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</si>
  <si>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</si>
  <si>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</si>
  <si>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</si>
  <si>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</si>
  <si>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</si>
  <si>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</si>
  <si>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</si>
  <si>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</si>
  <si>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</si>
  <si>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</si>
  <si>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</si>
  <si>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</si>
  <si>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</si>
  <si>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</si>
  <si>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</si>
  <si>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</si>
  <si>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</si>
  <si>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</si>
  <si>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</si>
  <si>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</si>
  <si>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</si>
  <si>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</si>
  <si>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</si>
  <si>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</si>
  <si>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</si>
  <si>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</si>
  <si>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</si>
  <si>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</si>
  <si>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</si>
  <si>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Compressor Oil Filter Element w/ gasket 026-11255-000</t>
  </si>
  <si>
    <t>02611255KIT (O-RING KIT FOR OIL FILTERS)</t>
  </si>
  <si>
    <t>FRIEGHT</t>
  </si>
  <si>
    <t>DEGREASER</t>
  </si>
  <si>
    <t>RC10098 REFRIG FILTER DRIER CORES</t>
  </si>
  <si>
    <t>1 GALLON BUBBLES</t>
  </si>
  <si>
    <t>TUBE BRUSHES</t>
  </si>
  <si>
    <t>MSC: KOPFLEX Coupling Grease (60598547/60598539)</t>
  </si>
  <si>
    <t>RC4864 REFRIG DRIER</t>
  </si>
  <si>
    <t>Change oil filters(2), evacuate cannisters.</t>
  </si>
  <si>
    <t>Change gearbox filters, oil return driers</t>
  </si>
  <si>
    <t>Change liquid line driers.</t>
  </si>
  <si>
    <t>Brush clean oil cooler tubes (2 oil coolers)</t>
  </si>
  <si>
    <t>Leak check entire chiller</t>
  </si>
  <si>
    <t>Vacuum out compressor motor, clean up around chiller</t>
  </si>
  <si>
    <t>Dissasemble Couplings, Check Alignment, Reassemble</t>
  </si>
  <si>
    <t>Transfer of Charge</t>
  </si>
  <si>
    <t>Start Chiller, Calibrate Controls, Check Operation</t>
  </si>
  <si>
    <t>PALL-TRINCOR GEAR OIL FILTERS (HC7400SCT4H)</t>
  </si>
  <si>
    <t>SR#:</t>
  </si>
  <si>
    <t>Job Prep, JSA, Lockout, Coordination</t>
  </si>
  <si>
    <t>Instrumentation Calibration</t>
  </si>
  <si>
    <t>Add Compressor &amp; Change Gearbox Oil</t>
  </si>
  <si>
    <t>Inspect Internal Gearbox Components</t>
  </si>
  <si>
    <t>Comp. Capacity Control Vane Actuator Removal and Maintenance</t>
  </si>
  <si>
    <t xml:space="preserve"> CHILLER #7 ANNUAL MAINTENANCE (2017 YEAR-END)</t>
  </si>
  <si>
    <t>MISCELLANEOUS RAGS / ETC</t>
  </si>
  <si>
    <t>MISCELLANEOUS PIPE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</si>
</sst>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6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  <fill>
      <patternFill patternType="lightGray">
        <fgColor auto="1"/>
        <bgColor rgb="FFFFF5E1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0" fontId="0" fillId="15" borderId="3" xfId="0" applyFont="1" applyFill="1" applyBorder="1" applyAlignment="1" applyProtection="1">
      <alignment horizontal="center"/>
      <protection locked="0"/>
    </xf>
    <xf numFmtId="0" fontId="0" fillId="15" borderId="4" xfId="0" applyFont="1" applyFill="1" applyBorder="1" applyAlignment="1" applyProtection="1">
      <alignment horizontal="center"/>
      <protection locked="0"/>
    </xf>
    <xf numFmtId="0" fontId="0" fillId="15" borderId="5" xfId="0" applyFon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1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</cellXfs>
  <cellStyles count="7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85"/>
  <sheetViews>
    <sheetView tabSelected="1" topLeftCell="A17" zoomScale="125" zoomScaleNormal="125" zoomScalePageLayoutView="125" workbookViewId="0">
      <selection activeCell="I41" sqref="I41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74</v>
      </c>
      <c r="I6" s="106"/>
      <c r="J6" s="72"/>
      <c r="K6" s="2"/>
    </row>
    <row r="7" spans="2:13" ht="13">
      <c r="B7" s="17" t="s">
        <v>5</v>
      </c>
      <c r="C7" s="177">
        <f ca="1">TODAY()</f>
        <v>43060</v>
      </c>
      <c r="D7" s="178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6" t="s">
        <v>54</v>
      </c>
      <c r="D8" s="175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6" t="s">
        <v>27</v>
      </c>
      <c r="D9" s="174"/>
      <c r="E9" s="174"/>
      <c r="F9" s="174"/>
      <c r="G9" s="174"/>
      <c r="H9" s="175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6" t="s">
        <v>28</v>
      </c>
      <c r="D10" s="174"/>
      <c r="E10" s="174"/>
      <c r="F10" s="174"/>
      <c r="G10" s="174"/>
      <c r="H10" s="175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6"/>
      <c r="D11" s="174"/>
      <c r="E11" s="174"/>
      <c r="F11" s="174"/>
      <c r="G11" s="174"/>
      <c r="H11" s="175"/>
      <c r="I11" s="2"/>
      <c r="J11" s="52"/>
      <c r="K11" s="2"/>
      <c r="L11" s="104" t="s">
        <v>50</v>
      </c>
    </row>
    <row r="12" spans="2:13" ht="13">
      <c r="B12" s="17" t="s">
        <v>2</v>
      </c>
      <c r="C12" s="176"/>
      <c r="D12" s="174"/>
      <c r="E12" s="174"/>
      <c r="F12" s="174"/>
      <c r="G12" s="174"/>
      <c r="H12" s="175"/>
      <c r="I12" s="2"/>
      <c r="J12" s="52"/>
      <c r="K12" s="2"/>
    </row>
    <row r="13" spans="2:13" ht="13">
      <c r="B13" s="17" t="s">
        <v>3</v>
      </c>
      <c r="C13" s="173"/>
      <c r="D13" s="174"/>
      <c r="E13" s="174"/>
      <c r="F13" s="174"/>
      <c r="G13" s="174"/>
      <c r="H13" s="175"/>
      <c r="I13" s="2"/>
      <c r="J13" s="73"/>
      <c r="K13" s="2"/>
    </row>
    <row r="14" spans="2:13">
      <c r="B14" s="180" t="s">
        <v>4</v>
      </c>
      <c r="C14" s="181"/>
      <c r="D14" s="182" t="s">
        <v>80</v>
      </c>
      <c r="E14" s="183"/>
      <c r="F14" s="183"/>
      <c r="G14" s="183"/>
      <c r="H14" s="183"/>
      <c r="I14" s="183"/>
      <c r="J14" s="184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79" t="s">
        <v>8</v>
      </c>
      <c r="F16" s="179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85" t="s">
        <v>38</v>
      </c>
      <c r="C17" s="186"/>
      <c r="D17" s="187" t="s">
        <v>42</v>
      </c>
      <c r="E17" s="188"/>
      <c r="F17" s="188"/>
      <c r="G17" s="188"/>
      <c r="H17" s="189"/>
      <c r="I17" s="31" t="s">
        <v>43</v>
      </c>
      <c r="J17" s="53"/>
      <c r="K17" s="2"/>
    </row>
    <row r="18" spans="2:11">
      <c r="B18" s="20"/>
      <c r="C18" s="110">
        <v>2</v>
      </c>
      <c r="D18" s="142" t="s">
        <v>55</v>
      </c>
      <c r="E18" s="143"/>
      <c r="F18" s="143"/>
      <c r="G18" s="143"/>
      <c r="H18" s="144"/>
      <c r="I18" s="101">
        <v>92.4</v>
      </c>
      <c r="J18" s="55">
        <f>C18*I18</f>
        <v>184.8</v>
      </c>
      <c r="K18" s="2"/>
    </row>
    <row r="19" spans="2:11">
      <c r="B19" s="20"/>
      <c r="C19" s="33">
        <v>2</v>
      </c>
      <c r="D19" s="142" t="s">
        <v>56</v>
      </c>
      <c r="E19" s="143"/>
      <c r="F19" s="143"/>
      <c r="G19" s="143"/>
      <c r="H19" s="144"/>
      <c r="I19" s="101">
        <v>20</v>
      </c>
      <c r="J19" s="56">
        <f t="shared" ref="J19:J23" si="0">C19*I19</f>
        <v>40</v>
      </c>
      <c r="K19" s="2"/>
    </row>
    <row r="20" spans="2:11">
      <c r="B20" s="20"/>
      <c r="C20" s="33">
        <v>1</v>
      </c>
      <c r="D20" s="142" t="s">
        <v>57</v>
      </c>
      <c r="E20" s="143"/>
      <c r="F20" s="143"/>
      <c r="G20" s="143"/>
      <c r="H20" s="144"/>
      <c r="I20" s="101">
        <v>40</v>
      </c>
      <c r="J20" s="56">
        <f t="shared" si="0"/>
        <v>40</v>
      </c>
      <c r="K20" s="2"/>
    </row>
    <row r="21" spans="2:11">
      <c r="B21" s="20"/>
      <c r="C21" s="33"/>
      <c r="D21" s="142"/>
      <c r="E21" s="143"/>
      <c r="F21" s="143"/>
      <c r="G21" s="143"/>
      <c r="H21" s="144"/>
      <c r="I21" s="101"/>
      <c r="J21" s="56">
        <f t="shared" si="0"/>
        <v>0</v>
      </c>
      <c r="K21" s="2"/>
    </row>
    <row r="22" spans="2:11">
      <c r="B22" s="20"/>
      <c r="C22" s="33"/>
      <c r="D22" s="142"/>
      <c r="E22" s="143"/>
      <c r="F22" s="143"/>
      <c r="G22" s="143"/>
      <c r="H22" s="144"/>
      <c r="I22" s="101"/>
      <c r="J22" s="56">
        <f t="shared" si="0"/>
        <v>0</v>
      </c>
      <c r="K22" s="2"/>
    </row>
    <row r="23" spans="2:11">
      <c r="B23" s="20"/>
      <c r="C23" s="33"/>
      <c r="D23" s="142"/>
      <c r="E23" s="143"/>
      <c r="F23" s="143"/>
      <c r="G23" s="143"/>
      <c r="H23" s="144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45" t="s">
        <v>14</v>
      </c>
      <c r="I24" s="146"/>
      <c r="J24" s="56">
        <f>SUM(J18:J23)</f>
        <v>264.8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3" t="s">
        <v>45</v>
      </c>
      <c r="I25" s="133"/>
      <c r="J25" s="96">
        <f>J24-(J24*G25)</f>
        <v>238.32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49" t="s">
        <v>39</v>
      </c>
      <c r="C27" s="150"/>
      <c r="D27" s="154" t="s">
        <v>47</v>
      </c>
      <c r="E27" s="155"/>
      <c r="F27" s="155"/>
      <c r="G27" s="155"/>
      <c r="H27" s="156"/>
      <c r="I27" s="32" t="s">
        <v>43</v>
      </c>
      <c r="J27" s="57"/>
      <c r="K27" s="2"/>
    </row>
    <row r="28" spans="2:11">
      <c r="B28" s="30"/>
      <c r="C28" s="35"/>
      <c r="D28" s="126"/>
      <c r="E28" s="127"/>
      <c r="F28" s="127"/>
      <c r="G28" s="127"/>
      <c r="H28" s="128"/>
      <c r="I28" s="42"/>
      <c r="J28" s="58">
        <f>C28*I28</f>
        <v>0</v>
      </c>
      <c r="K28" s="2"/>
    </row>
    <row r="29" spans="2:11">
      <c r="B29" s="20"/>
      <c r="C29" s="36"/>
      <c r="D29" s="129"/>
      <c r="E29" s="130"/>
      <c r="F29" s="130"/>
      <c r="G29" s="130"/>
      <c r="H29" s="131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32" t="s">
        <v>14</v>
      </c>
      <c r="I30" s="133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32" t="s">
        <v>45</v>
      </c>
      <c r="I31" s="133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1" ht="13" thickBot="1">
      <c r="B33" s="147" t="s">
        <v>40</v>
      </c>
      <c r="C33" s="148"/>
      <c r="D33" s="157" t="s">
        <v>41</v>
      </c>
      <c r="E33" s="158"/>
      <c r="F33" s="158"/>
      <c r="G33" s="158"/>
      <c r="H33" s="159"/>
      <c r="I33" s="39" t="s">
        <v>18</v>
      </c>
      <c r="J33" s="39"/>
      <c r="K33" s="2"/>
    </row>
    <row r="34" spans="2:11">
      <c r="B34" s="30"/>
      <c r="C34" s="105">
        <v>1</v>
      </c>
      <c r="D34" s="134" t="s">
        <v>58</v>
      </c>
      <c r="E34" s="135"/>
      <c r="F34" s="135"/>
      <c r="G34" s="135"/>
      <c r="H34" s="136"/>
      <c r="I34" s="38">
        <v>35</v>
      </c>
      <c r="J34" s="60">
        <f>C34*I34</f>
        <v>35</v>
      </c>
      <c r="K34" s="19"/>
    </row>
    <row r="35" spans="2:11">
      <c r="B35" s="20"/>
      <c r="C35" s="105">
        <v>4</v>
      </c>
      <c r="D35" s="137" t="s">
        <v>59</v>
      </c>
      <c r="E35" s="138"/>
      <c r="F35" s="138"/>
      <c r="G35" s="138"/>
      <c r="H35" s="139"/>
      <c r="I35" s="38">
        <v>65</v>
      </c>
      <c r="J35" s="60">
        <f t="shared" ref="J35:J44" si="2">C35*I35</f>
        <v>260</v>
      </c>
      <c r="K35" s="19"/>
    </row>
    <row r="36" spans="2:11">
      <c r="B36" s="20"/>
      <c r="C36" s="105">
        <v>1</v>
      </c>
      <c r="D36" s="137" t="s">
        <v>63</v>
      </c>
      <c r="E36" s="138"/>
      <c r="F36" s="138"/>
      <c r="G36" s="138"/>
      <c r="H36" s="139"/>
      <c r="I36" s="38">
        <v>25</v>
      </c>
      <c r="J36" s="60">
        <f t="shared" si="2"/>
        <v>25</v>
      </c>
      <c r="K36" s="19"/>
    </row>
    <row r="37" spans="2:11">
      <c r="B37" s="20"/>
      <c r="C37" s="105">
        <v>1</v>
      </c>
      <c r="D37" s="137" t="s">
        <v>60</v>
      </c>
      <c r="E37" s="138"/>
      <c r="F37" s="138"/>
      <c r="G37" s="138"/>
      <c r="H37" s="139"/>
      <c r="I37" s="38">
        <v>15</v>
      </c>
      <c r="J37" s="60">
        <f t="shared" si="2"/>
        <v>15</v>
      </c>
      <c r="K37" s="19"/>
    </row>
    <row r="38" spans="2:11">
      <c r="B38" s="20"/>
      <c r="C38" s="105">
        <v>2</v>
      </c>
      <c r="D38" s="137" t="s">
        <v>73</v>
      </c>
      <c r="E38" s="138"/>
      <c r="F38" s="138"/>
      <c r="G38" s="138"/>
      <c r="H38" s="139"/>
      <c r="I38" s="38">
        <v>116</v>
      </c>
      <c r="J38" s="60">
        <f t="shared" si="2"/>
        <v>232</v>
      </c>
      <c r="K38" s="19"/>
    </row>
    <row r="39" spans="2:11">
      <c r="B39" s="20"/>
      <c r="C39" s="105">
        <v>2</v>
      </c>
      <c r="D39" s="137" t="s">
        <v>61</v>
      </c>
      <c r="E39" s="138"/>
      <c r="F39" s="138"/>
      <c r="G39" s="138"/>
      <c r="H39" s="139"/>
      <c r="I39" s="38">
        <v>10</v>
      </c>
      <c r="J39" s="60">
        <f t="shared" si="2"/>
        <v>20</v>
      </c>
      <c r="K39" s="19"/>
    </row>
    <row r="40" spans="2:11">
      <c r="B40" s="20"/>
      <c r="C40" s="105">
        <v>1</v>
      </c>
      <c r="D40" s="137" t="s">
        <v>81</v>
      </c>
      <c r="E40" s="138"/>
      <c r="F40" s="138"/>
      <c r="G40" s="138"/>
      <c r="H40" s="139"/>
      <c r="I40" s="38">
        <v>50</v>
      </c>
      <c r="J40" s="60">
        <f t="shared" si="2"/>
        <v>50</v>
      </c>
      <c r="K40" s="19"/>
    </row>
    <row r="41" spans="2:11">
      <c r="B41" s="20"/>
      <c r="C41" s="105">
        <v>4</v>
      </c>
      <c r="D41" s="137" t="s">
        <v>62</v>
      </c>
      <c r="E41" s="138"/>
      <c r="F41" s="138"/>
      <c r="G41" s="138"/>
      <c r="H41" s="139"/>
      <c r="I41" s="38">
        <v>48.5</v>
      </c>
      <c r="J41" s="60">
        <f t="shared" si="2"/>
        <v>194</v>
      </c>
      <c r="K41" s="19"/>
    </row>
    <row r="42" spans="2:11">
      <c r="B42" s="20"/>
      <c r="C42" s="105">
        <v>1</v>
      </c>
      <c r="D42" s="137" t="s">
        <v>82</v>
      </c>
      <c r="E42" s="138"/>
      <c r="F42" s="138"/>
      <c r="G42" s="138"/>
      <c r="H42" s="139"/>
      <c r="I42" s="38">
        <v>100</v>
      </c>
      <c r="J42" s="60">
        <f t="shared" si="2"/>
        <v>100</v>
      </c>
      <c r="K42" s="19"/>
    </row>
    <row r="43" spans="2:11">
      <c r="B43" s="20"/>
      <c r="C43" s="105"/>
      <c r="D43" s="137"/>
      <c r="E43" s="138"/>
      <c r="F43" s="138"/>
      <c r="G43" s="138"/>
      <c r="H43" s="139"/>
      <c r="I43" s="38"/>
      <c r="J43" s="60">
        <f t="shared" si="2"/>
        <v>0</v>
      </c>
      <c r="K43" s="19"/>
    </row>
    <row r="44" spans="2:11">
      <c r="B44" s="20"/>
      <c r="C44" s="105"/>
      <c r="D44" s="137"/>
      <c r="E44" s="138"/>
      <c r="F44" s="138"/>
      <c r="G44" s="138"/>
      <c r="H44" s="139"/>
      <c r="I44" s="38"/>
      <c r="J44" s="60">
        <f t="shared" si="2"/>
        <v>0</v>
      </c>
      <c r="K44" s="19"/>
    </row>
    <row r="45" spans="2:11">
      <c r="B45" s="20"/>
      <c r="C45" s="37"/>
      <c r="D45" s="137"/>
      <c r="E45" s="138"/>
      <c r="F45" s="138"/>
      <c r="G45" s="138"/>
      <c r="H45" s="139"/>
      <c r="I45" s="38"/>
      <c r="J45" s="61">
        <f t="shared" ref="J45" si="3">C45*I45</f>
        <v>0</v>
      </c>
      <c r="K45" s="2"/>
    </row>
    <row r="46" spans="2:11">
      <c r="B46" s="20"/>
      <c r="C46" s="40"/>
      <c r="D46" s="41"/>
      <c r="E46" s="41"/>
      <c r="F46" s="41"/>
      <c r="G46" s="41"/>
      <c r="H46" s="151" t="s">
        <v>14</v>
      </c>
      <c r="I46" s="152"/>
      <c r="J46" s="61">
        <f>SUM(J34:J45)</f>
        <v>931</v>
      </c>
      <c r="K46" s="2"/>
    </row>
    <row r="47" spans="2:11">
      <c r="B47" s="20"/>
      <c r="C47" s="2"/>
      <c r="D47" s="2"/>
      <c r="E47" s="3"/>
      <c r="F47" s="49" t="s">
        <v>48</v>
      </c>
      <c r="G47" s="50">
        <v>1.45</v>
      </c>
      <c r="H47" s="140" t="s">
        <v>44</v>
      </c>
      <c r="I47" s="141"/>
      <c r="J47" s="99">
        <f>(J46*G47)</f>
        <v>1349.95</v>
      </c>
      <c r="K47" s="2"/>
    </row>
    <row r="48" spans="2:11" ht="13" thickBot="1">
      <c r="B48" s="20"/>
      <c r="C48" s="2"/>
      <c r="D48" s="2"/>
      <c r="E48" s="3"/>
      <c r="F48" s="3"/>
      <c r="G48" s="3"/>
      <c r="H48" s="4"/>
      <c r="I48" s="4"/>
      <c r="J48" s="77"/>
      <c r="K48" s="2"/>
    </row>
    <row r="49" spans="2:13" ht="13" thickBot="1">
      <c r="B49" s="20"/>
      <c r="C49" s="2"/>
      <c r="D49" s="2"/>
      <c r="E49" s="2"/>
      <c r="F49" s="2"/>
      <c r="G49" s="2"/>
      <c r="H49" s="5"/>
      <c r="I49" s="9" t="s">
        <v>22</v>
      </c>
      <c r="J49" s="62" t="s">
        <v>23</v>
      </c>
      <c r="K49" s="2"/>
      <c r="L49" s="124" t="s">
        <v>29</v>
      </c>
      <c r="M49" s="125"/>
    </row>
    <row r="50" spans="2:13" ht="13" thickBot="1">
      <c r="B50" s="83" t="s">
        <v>13</v>
      </c>
      <c r="C50" s="111" t="s">
        <v>11</v>
      </c>
      <c r="D50" s="112"/>
      <c r="E50" s="112"/>
      <c r="F50" s="112"/>
      <c r="G50" s="112"/>
      <c r="H50" s="113"/>
      <c r="I50" s="92">
        <f>L51</f>
        <v>151.19999999999999</v>
      </c>
      <c r="J50" s="92">
        <f>M51</f>
        <v>151.19999999999999</v>
      </c>
      <c r="K50" s="2"/>
      <c r="L50" s="8" t="s">
        <v>22</v>
      </c>
      <c r="M50" s="8" t="s">
        <v>23</v>
      </c>
    </row>
    <row r="51" spans="2:13" ht="13" thickBot="1">
      <c r="B51" s="108"/>
      <c r="C51" s="123" t="s">
        <v>75</v>
      </c>
      <c r="D51" s="123"/>
      <c r="E51" s="123"/>
      <c r="F51" s="123"/>
      <c r="G51" s="123"/>
      <c r="H51" s="123"/>
      <c r="I51" s="84">
        <v>8</v>
      </c>
      <c r="J51" s="85"/>
      <c r="K51" s="2"/>
      <c r="L51" s="26">
        <v>151.19999999999999</v>
      </c>
      <c r="M51" s="26">
        <v>151.19999999999999</v>
      </c>
    </row>
    <row r="52" spans="2:13">
      <c r="B52" s="108"/>
      <c r="C52" s="123" t="s">
        <v>64</v>
      </c>
      <c r="D52" s="123"/>
      <c r="E52" s="123"/>
      <c r="F52" s="123"/>
      <c r="G52" s="123"/>
      <c r="H52" s="123"/>
      <c r="I52" s="84">
        <v>4</v>
      </c>
      <c r="J52" s="85"/>
      <c r="K52" s="2"/>
      <c r="L52" s="109"/>
      <c r="M52" s="109"/>
    </row>
    <row r="53" spans="2:13">
      <c r="B53" s="20"/>
      <c r="C53" s="117" t="s">
        <v>65</v>
      </c>
      <c r="D53" s="118"/>
      <c r="E53" s="118"/>
      <c r="F53" s="118"/>
      <c r="G53" s="118"/>
      <c r="H53" s="119"/>
      <c r="I53" s="86">
        <v>4</v>
      </c>
      <c r="J53" s="87"/>
      <c r="K53" s="2"/>
    </row>
    <row r="54" spans="2:13">
      <c r="B54" s="20"/>
      <c r="C54" s="120" t="s">
        <v>66</v>
      </c>
      <c r="D54" s="121"/>
      <c r="E54" s="121"/>
      <c r="F54" s="121"/>
      <c r="G54" s="121"/>
      <c r="H54" s="122"/>
      <c r="I54" s="86">
        <v>4</v>
      </c>
      <c r="J54" s="87"/>
      <c r="K54" s="2"/>
    </row>
    <row r="55" spans="2:13">
      <c r="B55" s="20"/>
      <c r="C55" s="117" t="s">
        <v>68</v>
      </c>
      <c r="D55" s="118"/>
      <c r="E55" s="118"/>
      <c r="F55" s="118"/>
      <c r="G55" s="118"/>
      <c r="H55" s="119"/>
      <c r="I55" s="86">
        <v>16</v>
      </c>
      <c r="J55" s="87"/>
      <c r="K55" s="2"/>
    </row>
    <row r="56" spans="2:13">
      <c r="B56" s="20"/>
      <c r="C56" s="114" t="s">
        <v>71</v>
      </c>
      <c r="D56" s="115"/>
      <c r="E56" s="115"/>
      <c r="F56" s="115"/>
      <c r="G56" s="115"/>
      <c r="H56" s="116"/>
      <c r="I56" s="86">
        <v>0</v>
      </c>
      <c r="J56" s="87"/>
      <c r="K56" s="2"/>
    </row>
    <row r="57" spans="2:13">
      <c r="B57" s="20"/>
      <c r="C57" s="120" t="s">
        <v>67</v>
      </c>
      <c r="D57" s="121"/>
      <c r="E57" s="121"/>
      <c r="F57" s="121"/>
      <c r="G57" s="121"/>
      <c r="H57" s="122"/>
      <c r="I57" s="86">
        <v>8</v>
      </c>
      <c r="J57" s="87"/>
      <c r="K57" s="2"/>
    </row>
    <row r="58" spans="2:13">
      <c r="B58" s="20"/>
      <c r="C58" s="120" t="s">
        <v>70</v>
      </c>
      <c r="D58" s="121"/>
      <c r="E58" s="121"/>
      <c r="F58" s="121"/>
      <c r="G58" s="121"/>
      <c r="H58" s="122"/>
      <c r="I58" s="86">
        <v>20</v>
      </c>
      <c r="J58" s="87"/>
      <c r="K58" s="2"/>
    </row>
    <row r="59" spans="2:13">
      <c r="B59" s="20"/>
      <c r="C59" s="120" t="s">
        <v>77</v>
      </c>
      <c r="D59" s="121"/>
      <c r="E59" s="121"/>
      <c r="F59" s="121"/>
      <c r="G59" s="121"/>
      <c r="H59" s="122"/>
      <c r="I59" s="86">
        <v>4</v>
      </c>
      <c r="J59" s="87"/>
      <c r="K59" s="2"/>
    </row>
    <row r="60" spans="2:13">
      <c r="B60" s="20"/>
      <c r="C60" s="120" t="s">
        <v>78</v>
      </c>
      <c r="D60" s="121"/>
      <c r="E60" s="121"/>
      <c r="F60" s="121"/>
      <c r="G60" s="121"/>
      <c r="H60" s="122"/>
      <c r="I60" s="86">
        <v>4</v>
      </c>
      <c r="J60" s="87"/>
      <c r="K60" s="2"/>
    </row>
    <row r="61" spans="2:13">
      <c r="B61" s="20"/>
      <c r="C61" s="120" t="s">
        <v>69</v>
      </c>
      <c r="D61" s="121"/>
      <c r="E61" s="121"/>
      <c r="F61" s="121"/>
      <c r="G61" s="121"/>
      <c r="H61" s="122"/>
      <c r="I61" s="86">
        <v>4</v>
      </c>
      <c r="J61" s="87"/>
      <c r="K61" s="2"/>
    </row>
    <row r="62" spans="2:13">
      <c r="B62" s="20"/>
      <c r="C62" s="120" t="s">
        <v>79</v>
      </c>
      <c r="D62" s="121"/>
      <c r="E62" s="121"/>
      <c r="F62" s="121"/>
      <c r="G62" s="121"/>
      <c r="H62" s="122"/>
      <c r="I62" s="86">
        <v>6</v>
      </c>
      <c r="J62" s="87"/>
      <c r="K62" s="2"/>
    </row>
    <row r="63" spans="2:13">
      <c r="B63" s="20"/>
      <c r="C63" s="120" t="s">
        <v>76</v>
      </c>
      <c r="D63" s="121"/>
      <c r="E63" s="121"/>
      <c r="F63" s="121"/>
      <c r="G63" s="121"/>
      <c r="H63" s="122"/>
      <c r="I63" s="86">
        <v>8</v>
      </c>
      <c r="J63" s="87"/>
      <c r="K63" s="2"/>
    </row>
    <row r="64" spans="2:13">
      <c r="B64" s="20"/>
      <c r="C64" s="120" t="s">
        <v>72</v>
      </c>
      <c r="D64" s="121"/>
      <c r="E64" s="121"/>
      <c r="F64" s="121"/>
      <c r="G64" s="121"/>
      <c r="H64" s="122"/>
      <c r="I64" s="86">
        <v>16</v>
      </c>
      <c r="J64" s="87"/>
      <c r="K64" s="2"/>
    </row>
    <row r="65" spans="2:12">
      <c r="B65" s="20"/>
      <c r="C65" s="3"/>
      <c r="D65" s="3"/>
      <c r="E65" s="3"/>
      <c r="F65" s="161"/>
      <c r="G65" s="161"/>
      <c r="H65" s="10" t="s">
        <v>21</v>
      </c>
      <c r="I65" s="88">
        <f>SUM(I51:I64)</f>
        <v>106</v>
      </c>
      <c r="J65" s="89">
        <f>SUM(J51:J64)</f>
        <v>0</v>
      </c>
      <c r="K65" s="2"/>
    </row>
    <row r="66" spans="2:12">
      <c r="B66" s="20"/>
      <c r="C66" s="2"/>
      <c r="D66" s="2"/>
      <c r="E66" s="2"/>
      <c r="F66" s="160"/>
      <c r="G66" s="160"/>
      <c r="H66" s="11" t="s">
        <v>20</v>
      </c>
      <c r="I66" s="90">
        <f>I50*I65</f>
        <v>16027.199999999999</v>
      </c>
      <c r="J66" s="91">
        <f>J50*J65</f>
        <v>0</v>
      </c>
      <c r="K66" s="2"/>
    </row>
    <row r="67" spans="2:12">
      <c r="B67" s="20"/>
      <c r="C67" s="2"/>
      <c r="D67" s="2"/>
      <c r="E67" s="2"/>
      <c r="F67" s="2"/>
      <c r="G67" s="2"/>
      <c r="H67" s="2"/>
      <c r="I67" s="2"/>
      <c r="J67" s="64"/>
      <c r="K67" s="2"/>
    </row>
    <row r="68" spans="2:12">
      <c r="B68" s="20"/>
      <c r="C68" s="2"/>
      <c r="D68" s="2"/>
      <c r="E68" s="2"/>
      <c r="F68" s="2"/>
      <c r="G68" s="2"/>
      <c r="H68" s="132" t="s">
        <v>15</v>
      </c>
      <c r="I68" s="133"/>
      <c r="J68" s="97">
        <f>I66+J66</f>
        <v>16027.199999999999</v>
      </c>
      <c r="K68" s="2"/>
    </row>
    <row r="69" spans="2:12">
      <c r="B69" s="20"/>
      <c r="C69" s="2"/>
      <c r="D69" s="2"/>
      <c r="E69" s="2"/>
      <c r="F69" s="2"/>
      <c r="G69" s="2"/>
      <c r="H69" s="2"/>
      <c r="I69" s="2"/>
      <c r="J69" s="64"/>
      <c r="K69" s="2"/>
    </row>
    <row r="70" spans="2:12">
      <c r="B70" s="20"/>
      <c r="C70" s="2"/>
      <c r="D70" s="2"/>
      <c r="E70" s="2"/>
      <c r="H70" s="5" t="s">
        <v>53</v>
      </c>
      <c r="I70" s="5" t="s">
        <v>51</v>
      </c>
      <c r="J70" s="94" t="s">
        <v>9</v>
      </c>
      <c r="K70" s="2"/>
    </row>
    <row r="71" spans="2:12" ht="13">
      <c r="B71" s="20"/>
      <c r="C71" s="2"/>
      <c r="D71" s="2"/>
      <c r="E71" s="2"/>
      <c r="F71" s="2"/>
      <c r="H71" s="7">
        <v>8</v>
      </c>
      <c r="I71" s="67">
        <v>15</v>
      </c>
      <c r="J71" s="102">
        <f>H71*I71</f>
        <v>120</v>
      </c>
      <c r="K71" s="2"/>
      <c r="L71" s="65"/>
    </row>
    <row r="72" spans="2:12">
      <c r="B72" s="20"/>
      <c r="C72" s="2"/>
      <c r="D72" s="2"/>
      <c r="E72" s="2"/>
      <c r="F72" s="2"/>
      <c r="H72" s="7"/>
      <c r="I72" s="25"/>
      <c r="J72" s="103">
        <f>H72*I72</f>
        <v>0</v>
      </c>
    </row>
    <row r="73" spans="2:12">
      <c r="B73" s="20"/>
      <c r="C73" s="2"/>
      <c r="D73" s="2"/>
      <c r="E73" s="2"/>
      <c r="F73" s="81" t="s">
        <v>52</v>
      </c>
      <c r="G73" s="82">
        <v>1.75</v>
      </c>
      <c r="H73" s="66"/>
      <c r="I73" s="68" t="s">
        <v>9</v>
      </c>
      <c r="J73" s="95">
        <f>SUM(J71:J72)*G73</f>
        <v>210</v>
      </c>
    </row>
    <row r="74" spans="2:12">
      <c r="B74" s="20"/>
      <c r="C74" s="2"/>
      <c r="D74" s="2"/>
      <c r="E74" s="2"/>
      <c r="F74" s="2"/>
      <c r="G74" s="4"/>
      <c r="H74" s="4"/>
      <c r="I74" s="4"/>
      <c r="J74" s="78"/>
    </row>
    <row r="75" spans="2:12">
      <c r="B75" s="20"/>
      <c r="C75" s="2"/>
      <c r="D75" s="2"/>
      <c r="E75" s="2"/>
      <c r="F75" s="2"/>
      <c r="G75" s="2"/>
      <c r="H75" s="3"/>
      <c r="I75" s="3"/>
      <c r="J75" s="93" t="s">
        <v>9</v>
      </c>
    </row>
    <row r="76" spans="2:12">
      <c r="B76" s="20"/>
      <c r="C76" s="2"/>
      <c r="D76" s="2"/>
      <c r="E76" s="2"/>
      <c r="F76" s="2"/>
      <c r="H76" s="163" t="s">
        <v>12</v>
      </c>
      <c r="I76" s="163"/>
      <c r="J76" s="63">
        <f>J25+J31+J47</f>
        <v>1588.27</v>
      </c>
    </row>
    <row r="77" spans="2:12">
      <c r="B77" s="20"/>
      <c r="C77" s="2"/>
      <c r="D77" s="2"/>
      <c r="E77" s="2"/>
      <c r="F77" s="2"/>
      <c r="H77" s="163" t="s">
        <v>13</v>
      </c>
      <c r="I77" s="163"/>
      <c r="J77" s="63">
        <f>I66+J66</f>
        <v>16027.199999999999</v>
      </c>
    </row>
    <row r="78" spans="2:12" ht="13" thickBot="1">
      <c r="B78" s="20"/>
      <c r="C78" s="2"/>
      <c r="D78" s="2"/>
      <c r="E78" s="2"/>
      <c r="F78" s="19"/>
      <c r="G78" s="19"/>
      <c r="H78" s="162" t="s">
        <v>19</v>
      </c>
      <c r="I78" s="162"/>
      <c r="J78" s="63">
        <f>J73</f>
        <v>210</v>
      </c>
    </row>
    <row r="79" spans="2:12" ht="12" customHeight="1">
      <c r="B79" s="20"/>
      <c r="C79" s="164">
        <f>(J83)</f>
        <v>17825.469999999998</v>
      </c>
      <c r="D79" s="165"/>
      <c r="E79" s="166"/>
      <c r="F79" s="19"/>
      <c r="G79" s="19"/>
      <c r="H79" s="6"/>
      <c r="I79" s="6"/>
      <c r="J79" s="64"/>
    </row>
    <row r="80" spans="2:12" ht="12" customHeight="1">
      <c r="B80" s="20"/>
      <c r="C80" s="167"/>
      <c r="D80" s="168"/>
      <c r="E80" s="169"/>
      <c r="F80" s="2"/>
      <c r="G80" s="2"/>
      <c r="H80" s="132" t="s">
        <v>17</v>
      </c>
      <c r="I80" s="133"/>
      <c r="J80" s="100">
        <f>J76+J77+J78</f>
        <v>17825.469999999998</v>
      </c>
    </row>
    <row r="81" spans="2:10" ht="13" customHeight="1" thickBot="1">
      <c r="B81" s="20"/>
      <c r="C81" s="170"/>
      <c r="D81" s="171"/>
      <c r="E81" s="172"/>
      <c r="F81" s="2"/>
      <c r="G81" s="2"/>
      <c r="H81" s="2"/>
      <c r="I81" s="2"/>
      <c r="J81" s="64"/>
    </row>
    <row r="82" spans="2:10">
      <c r="B82" s="20"/>
      <c r="C82" s="2"/>
      <c r="D82" s="2"/>
      <c r="E82" s="2"/>
      <c r="F82" s="2"/>
      <c r="G82" s="2"/>
      <c r="H82" s="132" t="s">
        <v>25</v>
      </c>
      <c r="I82" s="132"/>
      <c r="J82" s="79"/>
    </row>
    <row r="83" spans="2:10">
      <c r="B83" s="20"/>
      <c r="C83" s="2"/>
      <c r="D83" s="2"/>
      <c r="E83" s="2"/>
      <c r="F83" s="2"/>
      <c r="G83" s="2"/>
      <c r="H83" s="132" t="s">
        <v>26</v>
      </c>
      <c r="I83" s="132"/>
      <c r="J83" s="100">
        <f>J80</f>
        <v>17825.469999999998</v>
      </c>
    </row>
    <row r="84" spans="2:10">
      <c r="B84" s="20"/>
      <c r="C84" s="2"/>
      <c r="D84" s="2"/>
      <c r="E84" s="2"/>
      <c r="F84" s="2"/>
      <c r="G84" s="2"/>
      <c r="H84" s="132" t="s">
        <v>24</v>
      </c>
      <c r="I84" s="132"/>
      <c r="J84" s="63">
        <f>J82-J83</f>
        <v>-17825.469999999998</v>
      </c>
    </row>
    <row r="85" spans="2:10" ht="13" thickBot="1">
      <c r="B85" s="22"/>
      <c r="C85" s="23"/>
      <c r="D85" s="23"/>
      <c r="E85" s="23"/>
      <c r="F85" s="23"/>
      <c r="G85" s="23"/>
      <c r="H85" s="23"/>
      <c r="I85" s="23"/>
      <c r="J85" s="80"/>
    </row>
  </sheetData>
  <sheetProtection selectLockedCells="1"/>
  <mergeCells count="69">
    <mergeCell ref="C13:H13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H84:I84"/>
    <mergeCell ref="C59:H59"/>
    <mergeCell ref="C64:H64"/>
    <mergeCell ref="H82:I82"/>
    <mergeCell ref="H83:I83"/>
    <mergeCell ref="F66:G66"/>
    <mergeCell ref="F65:G65"/>
    <mergeCell ref="H80:I80"/>
    <mergeCell ref="H78:I78"/>
    <mergeCell ref="H68:I68"/>
    <mergeCell ref="H76:I76"/>
    <mergeCell ref="H77:I77"/>
    <mergeCell ref="C79:E81"/>
    <mergeCell ref="C63:H63"/>
    <mergeCell ref="C60:H60"/>
    <mergeCell ref="C62:H62"/>
    <mergeCell ref="B33:C33"/>
    <mergeCell ref="B27:C27"/>
    <mergeCell ref="H46:I46"/>
    <mergeCell ref="H31:I31"/>
    <mergeCell ref="H25:I25"/>
    <mergeCell ref="D27:H27"/>
    <mergeCell ref="D33:H33"/>
    <mergeCell ref="D21:H21"/>
    <mergeCell ref="D19:H19"/>
    <mergeCell ref="D22:H22"/>
    <mergeCell ref="D44:H44"/>
    <mergeCell ref="D36:H36"/>
    <mergeCell ref="H24:I24"/>
    <mergeCell ref="D23:H23"/>
    <mergeCell ref="D20:H20"/>
    <mergeCell ref="L49:M49"/>
    <mergeCell ref="D28:H28"/>
    <mergeCell ref="D29:H29"/>
    <mergeCell ref="H30:I30"/>
    <mergeCell ref="D34:H34"/>
    <mergeCell ref="D45:H45"/>
    <mergeCell ref="H47:I47"/>
    <mergeCell ref="D35:H35"/>
    <mergeCell ref="D37:H37"/>
    <mergeCell ref="D38:H38"/>
    <mergeCell ref="D39:H39"/>
    <mergeCell ref="D40:H40"/>
    <mergeCell ref="D41:H41"/>
    <mergeCell ref="D42:H42"/>
    <mergeCell ref="D43:H43"/>
    <mergeCell ref="C50:H50"/>
    <mergeCell ref="C56:H56"/>
    <mergeCell ref="C55:H55"/>
    <mergeCell ref="C61:H61"/>
    <mergeCell ref="C51:H51"/>
    <mergeCell ref="C53:H53"/>
    <mergeCell ref="C54:H54"/>
    <mergeCell ref="C57:H57"/>
    <mergeCell ref="C58:H58"/>
    <mergeCell ref="C52:H52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65:J65" formulaRange="1"/>
    <ignoredError sqref="J84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2017-11-21T10:36:41Z</dcterms:modified>
</cp:coreProperties>
</file>